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4310" tabRatio="500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25725"/>
</workbook>
</file>

<file path=xl/calcChain.xml><?xml version="1.0" encoding="utf-8"?>
<calcChain xmlns="http://schemas.openxmlformats.org/spreadsheetml/2006/main">
  <c r="G31" i="5"/>
  <c r="F31"/>
  <c r="E31"/>
  <c r="W149" i="3"/>
  <c r="E149"/>
  <c r="N149"/>
  <c r="L149"/>
  <c r="G28" i="5"/>
  <c r="F28"/>
  <c r="E28"/>
  <c r="W147" i="3"/>
  <c r="E147"/>
  <c r="N147"/>
  <c r="L147"/>
  <c r="G27" i="5"/>
  <c r="F27"/>
  <c r="E27"/>
  <c r="W145" i="3"/>
  <c r="E145"/>
  <c r="N145"/>
  <c r="L145"/>
  <c r="N144"/>
  <c r="L144"/>
  <c r="N142"/>
  <c r="L142"/>
  <c r="G26" i="5"/>
  <c r="F26"/>
  <c r="E26"/>
  <c r="W139" i="3"/>
  <c r="E139"/>
  <c r="N139"/>
  <c r="L139"/>
  <c r="N138"/>
  <c r="L138"/>
  <c r="G25" i="5"/>
  <c r="F25"/>
  <c r="E25"/>
  <c r="W135" i="3"/>
  <c r="E135"/>
  <c r="N135"/>
  <c r="L135"/>
  <c r="N132"/>
  <c r="L132"/>
  <c r="N131"/>
  <c r="L131"/>
  <c r="N130"/>
  <c r="L130"/>
  <c r="N129"/>
  <c r="L129"/>
  <c r="N128"/>
  <c r="L128"/>
  <c r="N127"/>
  <c r="L127"/>
  <c r="N126"/>
  <c r="L126"/>
  <c r="N125"/>
  <c r="L125"/>
  <c r="G24" i="5"/>
  <c r="F24"/>
  <c r="E24"/>
  <c r="W122" i="3"/>
  <c r="E122"/>
  <c r="N122"/>
  <c r="L122"/>
  <c r="N121"/>
  <c r="L121"/>
  <c r="N120"/>
  <c r="L120"/>
  <c r="N119"/>
  <c r="L119"/>
  <c r="N118"/>
  <c r="L118"/>
  <c r="G23" i="5"/>
  <c r="F23"/>
  <c r="E23"/>
  <c r="W115" i="3"/>
  <c r="E115"/>
  <c r="N115"/>
  <c r="L115"/>
  <c r="N114"/>
  <c r="L114"/>
  <c r="N113"/>
  <c r="L113"/>
  <c r="N110"/>
  <c r="L110"/>
  <c r="G22" i="5"/>
  <c r="F22"/>
  <c r="E22"/>
  <c r="W107" i="3"/>
  <c r="E107"/>
  <c r="N107"/>
  <c r="L107"/>
  <c r="N105"/>
  <c r="L105"/>
  <c r="N104"/>
  <c r="L104"/>
  <c r="N103"/>
  <c r="L103"/>
  <c r="N101"/>
  <c r="L101"/>
  <c r="G21" i="5"/>
  <c r="F21"/>
  <c r="E21"/>
  <c r="W98" i="3"/>
  <c r="E98"/>
  <c r="N98"/>
  <c r="L98"/>
  <c r="N97"/>
  <c r="L97"/>
  <c r="N95"/>
  <c r="L95"/>
  <c r="N93"/>
  <c r="L93"/>
  <c r="N92"/>
  <c r="L92"/>
  <c r="N90"/>
  <c r="L90"/>
  <c r="N88"/>
  <c r="L88"/>
  <c r="N85"/>
  <c r="L85"/>
  <c r="G19" i="5"/>
  <c r="F19"/>
  <c r="E19"/>
  <c r="W81" i="3"/>
  <c r="E81"/>
  <c r="N81"/>
  <c r="L81"/>
  <c r="G18" i="5"/>
  <c r="F18"/>
  <c r="E18"/>
  <c r="W79" i="3"/>
  <c r="E79"/>
  <c r="N79"/>
  <c r="L79"/>
  <c r="N78"/>
  <c r="L78"/>
  <c r="N77"/>
  <c r="L77"/>
  <c r="N76"/>
  <c r="L76"/>
  <c r="N74"/>
  <c r="L74"/>
  <c r="N73"/>
  <c r="L73"/>
  <c r="N72"/>
  <c r="L72"/>
  <c r="G17" i="5"/>
  <c r="F17"/>
  <c r="E17"/>
  <c r="W69" i="3"/>
  <c r="E69"/>
  <c r="N69"/>
  <c r="L69"/>
  <c r="N68"/>
  <c r="L68"/>
  <c r="N67"/>
  <c r="L67"/>
  <c r="N66"/>
  <c r="L66"/>
  <c r="N65"/>
  <c r="L65"/>
  <c r="N64"/>
  <c r="L64"/>
  <c r="N62"/>
  <c r="L62"/>
  <c r="G16" i="5"/>
  <c r="F16"/>
  <c r="E16"/>
  <c r="W59" i="3"/>
  <c r="E59"/>
  <c r="N59"/>
  <c r="L59"/>
  <c r="N58"/>
  <c r="L58"/>
  <c r="N57"/>
  <c r="L57"/>
  <c r="G15" i="5"/>
  <c r="F15"/>
  <c r="E15"/>
  <c r="W54" i="3"/>
  <c r="E54"/>
  <c r="N54"/>
  <c r="L54"/>
  <c r="N52"/>
  <c r="L52"/>
  <c r="N51"/>
  <c r="L51"/>
  <c r="N50"/>
  <c r="L50"/>
  <c r="N49"/>
  <c r="L49"/>
  <c r="N47"/>
  <c r="L47"/>
  <c r="N46"/>
  <c r="L46"/>
  <c r="G14" i="5"/>
  <c r="F14"/>
  <c r="E14"/>
  <c r="W43" i="3"/>
  <c r="E43"/>
  <c r="N43"/>
  <c r="L43"/>
  <c r="N41"/>
  <c r="L41"/>
  <c r="N40"/>
  <c r="L40"/>
  <c r="N38"/>
  <c r="L38"/>
  <c r="N37"/>
  <c r="L37"/>
  <c r="G13" i="5"/>
  <c r="F13"/>
  <c r="E13"/>
  <c r="W34" i="3"/>
  <c r="E34"/>
  <c r="N34"/>
  <c r="L34"/>
  <c r="N33"/>
  <c r="L33"/>
  <c r="N31"/>
  <c r="L31"/>
  <c r="N29"/>
  <c r="L29"/>
  <c r="G12" i="5"/>
  <c r="F12"/>
  <c r="E12"/>
  <c r="W26" i="3"/>
  <c r="E26"/>
  <c r="N26"/>
  <c r="L26"/>
  <c r="N25"/>
  <c r="L25"/>
  <c r="N24"/>
  <c r="L24"/>
  <c r="N23"/>
  <c r="L23"/>
  <c r="N21"/>
  <c r="L21"/>
  <c r="N19"/>
  <c r="L19"/>
  <c r="N17"/>
  <c r="L17"/>
  <c r="N16"/>
  <c r="L16"/>
  <c r="N14"/>
  <c r="L14"/>
  <c r="M9" i="6" l="1"/>
  <c r="I9"/>
  <c r="F9"/>
  <c r="M8"/>
  <c r="I8"/>
  <c r="F8"/>
  <c r="H1"/>
  <c r="B8" i="5"/>
  <c r="D8" i="3"/>
</calcChain>
</file>

<file path=xl/sharedStrings.xml><?xml version="1.0" encoding="utf-8"?>
<sst xmlns="http://schemas.openxmlformats.org/spreadsheetml/2006/main" count="1062" uniqueCount="430">
  <si>
    <t>a</t>
  </si>
  <si>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</si>
  <si>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</si>
  <si>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</si>
  <si>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</si>
  <si>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</si>
  <si>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</si>
  <si>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</si>
  <si>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</si>
  <si>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</si>
  <si>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</si>
  <si>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</si>
  <si>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</si>
  <si>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</si>
  <si>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</si>
  <si>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</si>
  <si>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</si>
  <si>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</si>
  <si>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</si>
  <si>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</si>
  <si>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</si>
  <si>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</si>
  <si>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</si>
  <si>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</si>
  <si>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</si>
  <si>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</si>
  <si>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</si>
  <si>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</si>
  <si>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</si>
  <si>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</si>
  <si>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</si>
  <si>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</si>
  <si>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</si>
  <si>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</si>
  <si>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</si>
  <si>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</si>
  <si>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</si>
  <si>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</si>
  <si>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</si>
  <si>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</si>
  <si>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</si>
  <si>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</si>
  <si>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</si>
  <si>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</si>
  <si>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</si>
  <si>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</si>
  <si>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</si>
  <si>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</si>
  <si>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</si>
  <si>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</si>
  <si>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</si>
  <si>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</si>
  <si>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</si>
  <si>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</si>
  <si>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</si>
  <si>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</si>
  <si>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</si>
  <si>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</si>
  <si>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</si>
  <si>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</si>
  <si>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</si>
  <si>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</si>
  <si>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</si>
  <si>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</si>
  <si>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</si>
  <si>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</si>
  <si>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</si>
  <si>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</si>
  <si>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</si>
  <si>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</si>
  <si>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</si>
  <si>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</si>
  <si>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</si>
  <si>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</si>
  <si>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</si>
  <si>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</si>
  <si>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</si>
  <si>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</si>
  <si>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</si>
  <si>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</si>
  <si>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</si>
  <si>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</si>
  <si>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</si>
  <si>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</si>
  <si>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</si>
  <si>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</si>
  <si>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</si>
  <si>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</si>
  <si>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</si>
  <si>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</si>
  <si>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</si>
  <si>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</si>
  <si>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</si>
  <si>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</si>
  <si>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</si>
  <si>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</si>
  <si>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</si>
  <si>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</si>
  <si>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</si>
  <si>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</si>
  <si>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</si>
  <si>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</si>
  <si>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</si>
  <si>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</si>
  <si>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</si>
  <si>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</si>
  <si>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</si>
  <si>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</si>
  <si>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</si>
  <si>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</si>
  <si>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</si>
  <si>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</si>
  <si>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</si>
  <si>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</si>
  <si>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</si>
  <si>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</si>
  <si>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</si>
  <si>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                                        </t>
  </si>
  <si>
    <t xml:space="preserve">JKSO : </t>
  </si>
  <si>
    <t>Dátum: 25.09.2024</t>
  </si>
  <si>
    <t>Stavba : 1369 DW - Prípojky médií pre rozvojové územie DZ Energetika</t>
  </si>
  <si>
    <t>Objekt : SO 201 - Objekt regulácie prietoku kyslíka</t>
  </si>
  <si>
    <t>Ing. Lengyelová Jolana</t>
  </si>
  <si>
    <t xml:space="preserve"> Ing. Lengyelová Jolana</t>
  </si>
  <si>
    <t xml:space="preserve"> Stavba : 1369 DW - Prípojky médií pre rozvojové územie DZ Energetika</t>
  </si>
  <si>
    <t xml:space="preserve"> Objekt : SO 201 - Objekt regulácie prietoku kyslíka</t>
  </si>
  <si>
    <t>JKSO :</t>
  </si>
  <si>
    <t>25.09.2024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</si>
  <si>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</si>
  <si>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</si>
  <si>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</si>
  <si>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</si>
  <si>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</si>
  <si>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</si>
  <si>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</si>
  <si>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</si>
  <si>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</si>
  <si>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</si>
  <si>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</si>
  <si>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</si>
  <si>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</si>
  <si>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</si>
  <si>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</si>
  <si>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</si>
  <si>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</si>
  <si>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</si>
  <si>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131201101</t>
  </si>
  <si>
    <t>Hĺbenie jám nezapaž. v horn. tr. 3 do 100 m3</t>
  </si>
  <si>
    <t>m3</t>
  </si>
  <si>
    <t xml:space="preserve">                    </t>
  </si>
  <si>
    <t>13120-1101</t>
  </si>
  <si>
    <t>45.11.21</t>
  </si>
  <si>
    <t>EK</t>
  </si>
  <si>
    <t>S</t>
  </si>
  <si>
    <t>0,925*(9,1*4+11,2*2,6) =   60,606</t>
  </si>
  <si>
    <t>131201109</t>
  </si>
  <si>
    <t>Príplatok za lepivosť v horn. tr. 3</t>
  </si>
  <si>
    <t>13120-1109</t>
  </si>
  <si>
    <t>132201101</t>
  </si>
  <si>
    <t>Hĺbenie rýh šírka do 60 cm v horn. tr. 3 do 100 m3</t>
  </si>
  <si>
    <t>13220-1101</t>
  </si>
  <si>
    <t>0,2*13,95 =   2,790</t>
  </si>
  <si>
    <t>132201109</t>
  </si>
  <si>
    <t>Príplatok za lepivosť horniny tr. 3 v rýhach š. do 60 cm</t>
  </si>
  <si>
    <t>13220-1109</t>
  </si>
  <si>
    <t>2,79*0,5 =   1,395</t>
  </si>
  <si>
    <t>162201101</t>
  </si>
  <si>
    <t>Vodorovné premiestnenie výkopu do 20 m horn. tr. 1-4</t>
  </si>
  <si>
    <t>16220-1101</t>
  </si>
  <si>
    <t>45.11.24</t>
  </si>
  <si>
    <t>60,606+2,79 =   63,396</t>
  </si>
  <si>
    <t>162701105</t>
  </si>
  <si>
    <t>Vodorovné premiestnenie výkopu do 10000 m horn. tr. 1-4</t>
  </si>
  <si>
    <t>16270-1105</t>
  </si>
  <si>
    <t>167101101</t>
  </si>
  <si>
    <t>Nakladanie výkopku do 100 m3 v horn. tr. 1-4</t>
  </si>
  <si>
    <t>16710-1101</t>
  </si>
  <si>
    <t>253</t>
  </si>
  <si>
    <t>17120411100</t>
  </si>
  <si>
    <t>Uloženie sypaniny - poplatok</t>
  </si>
  <si>
    <t>17120-411100</t>
  </si>
  <si>
    <t>45.21.22</t>
  </si>
  <si>
    <t xml:space="preserve">1 - ZEMNE PRÁCE  spolu: </t>
  </si>
  <si>
    <t>2 - ZÁKLADY</t>
  </si>
  <si>
    <t>002</t>
  </si>
  <si>
    <t>271571111</t>
  </si>
  <si>
    <t>Vankúš pod základy zo štrkopiesku triedeného</t>
  </si>
  <si>
    <t>27157-1111</t>
  </si>
  <si>
    <t>45.25.21</t>
  </si>
  <si>
    <t>0,5*(9,1*4+11,2*2,6) =   32,760</t>
  </si>
  <si>
    <t>211</t>
  </si>
  <si>
    <t>273321117</t>
  </si>
  <si>
    <t>Základové dosky zo železobetónu tr. C 25/30 cement portlandský</t>
  </si>
  <si>
    <t>27332-1117</t>
  </si>
  <si>
    <t>45.25.31</t>
  </si>
  <si>
    <t>9,1*4*0,3+11,2*2,6*0,3 =   19,656</t>
  </si>
  <si>
    <t>273361216</t>
  </si>
  <si>
    <t>Výstuž dosiek, oceľ B500 /Bst 500/ (10505) do 12 mm</t>
  </si>
  <si>
    <t>t</t>
  </si>
  <si>
    <t>27336-1216</t>
  </si>
  <si>
    <t xml:space="preserve">2 - ZÁKLADY  spolu: </t>
  </si>
  <si>
    <t>3 - ZVISLÉ A KOMPLETNÉ KONŠTRUKCIE</t>
  </si>
  <si>
    <t>011</t>
  </si>
  <si>
    <t>311321814</t>
  </si>
  <si>
    <t>Nadzákladové múry nosné zo železobetónu tr. C25/30 pohľadový</t>
  </si>
  <si>
    <t>31132-1814</t>
  </si>
  <si>
    <t>45.25.32</t>
  </si>
  <si>
    <t>311351105</t>
  </si>
  <si>
    <t>Debnenie nadzákladových múrov nosných 2-stranné zhotovenie</t>
  </si>
  <si>
    <t>m2</t>
  </si>
  <si>
    <t>31135-1105</t>
  </si>
  <si>
    <t>147,42*2+0,55*(11,2+7,1*2)+0,15*11,2 =   310,490</t>
  </si>
  <si>
    <t>311351106</t>
  </si>
  <si>
    <t>Debnenie nadzákladových múrov nosných 2-stranné odstránenie</t>
  </si>
  <si>
    <t>31135-1106</t>
  </si>
  <si>
    <t>311361821</t>
  </si>
  <si>
    <t>Výstuž nadzákladových múrov nosných oceľ B500 /Bst 500/ (10505)</t>
  </si>
  <si>
    <t>31136-1821</t>
  </si>
  <si>
    <t>2,816817+0,230341 =   3,047</t>
  </si>
  <si>
    <t xml:space="preserve">3 - ZVISLÉ A KOMPLETNÉ KONŠTRUKCIE  spolu: </t>
  </si>
  <si>
    <t>4 - VODOROVNÉ KONŠTRUKCIE</t>
  </si>
  <si>
    <t>411321414</t>
  </si>
  <si>
    <t>Stropy doskové zo železobetónu tr. C25/30</t>
  </si>
  <si>
    <t>41132-1414</t>
  </si>
  <si>
    <t>411351101</t>
  </si>
  <si>
    <t>Debnenie stropov doskových zhotovenie</t>
  </si>
  <si>
    <t>41135-1101</t>
  </si>
  <si>
    <t>24,827/0,3 =   82,757</t>
  </si>
  <si>
    <t>411351102</t>
  </si>
  <si>
    <t>Debnenie stropov doskových odstránenie</t>
  </si>
  <si>
    <t>41135-1102</t>
  </si>
  <si>
    <t>411354173</t>
  </si>
  <si>
    <t>Podperná konštr. stropov pre zaťaženie do 12 kPa zhotovenie</t>
  </si>
  <si>
    <t>41135-4173</t>
  </si>
  <si>
    <t>411354174</t>
  </si>
  <si>
    <t>Podperná konštr. stropov pre zaťaženie do 12 kPa odstránenie</t>
  </si>
  <si>
    <t>41135-4174</t>
  </si>
  <si>
    <t>411361821</t>
  </si>
  <si>
    <t>Výstuž stropov oceľ B500 /Bst 500/ (10505)</t>
  </si>
  <si>
    <t>41136-1821</t>
  </si>
  <si>
    <t>1,104585 =   1,105</t>
  </si>
  <si>
    <t xml:space="preserve">4 - VODOROVNÉ KONŠTRUKCIE  spolu: </t>
  </si>
  <si>
    <t>5 - KOMUNIKÁCIE</t>
  </si>
  <si>
    <t>221</t>
  </si>
  <si>
    <t>596211130</t>
  </si>
  <si>
    <t>Kladenie zámkovej dlažby pre chodcov hr. 60 mm sk. C do 50 m2</t>
  </si>
  <si>
    <t>59621-1130</t>
  </si>
  <si>
    <t>45.23.12</t>
  </si>
  <si>
    <t>MAT</t>
  </si>
  <si>
    <t>592456230</t>
  </si>
  <si>
    <t>Dlažba betónová HBB 50x50x6</t>
  </si>
  <si>
    <t>26.61.11</t>
  </si>
  <si>
    <t>EZ</t>
  </si>
  <si>
    <t xml:space="preserve">5 - KOMUNIKÁCIE  spolu: </t>
  </si>
  <si>
    <t>6 - ÚPRAVY POVRCHOV, PODLAHY, VÝPLNE</t>
  </si>
  <si>
    <t>631313511</t>
  </si>
  <si>
    <t>Mazanina z betónu prostého tr. C12/15 hr. 8-12 cm</t>
  </si>
  <si>
    <t>63131-3511</t>
  </si>
  <si>
    <t>0,1*(9,1*4+11,2*2,6) =   6,552</t>
  </si>
  <si>
    <t>632422205</t>
  </si>
  <si>
    <t>Poter cement. samonivelizačný , hr. 5 mm</t>
  </si>
  <si>
    <t>63242-2205</t>
  </si>
  <si>
    <t xml:space="preserve">  .  .  </t>
  </si>
  <si>
    <t>632450132</t>
  </si>
  <si>
    <t>Vyrovnávací cementový poter zhotovenie v ploche zo suchých zmesí hr. 30 mm</t>
  </si>
  <si>
    <t>63245-0132</t>
  </si>
  <si>
    <t>632450402</t>
  </si>
  <si>
    <t>Poter polymércementový, 40 MPa, hr. 20 mm</t>
  </si>
  <si>
    <t>63245-0402</t>
  </si>
  <si>
    <t>642942111</t>
  </si>
  <si>
    <t>Osadenie dverných zárubní alebo rámov oceľových do 2,5 m2</t>
  </si>
  <si>
    <t>kus</t>
  </si>
  <si>
    <t>64294-2111</t>
  </si>
  <si>
    <t>45.42.11</t>
  </si>
  <si>
    <t>642942221</t>
  </si>
  <si>
    <t>Osadenie dverných zárubní alebo rámov oceľových do 4,5 m2</t>
  </si>
  <si>
    <t>64294-2221</t>
  </si>
  <si>
    <t xml:space="preserve">6 - ÚPRAVY POVRCHOV, PODLAHY, VÝPLNE  spolu: </t>
  </si>
  <si>
    <t>9 - OSTATNÉ KONŠTRUKCIE A PRÁCE</t>
  </si>
  <si>
    <t>916531111</t>
  </si>
  <si>
    <t>Osadenie záhon. obrubníka betón. do lôžka z betónu tr. C 12/15 bez bočnej opory</t>
  </si>
  <si>
    <t>m</t>
  </si>
  <si>
    <t>91653-1111</t>
  </si>
  <si>
    <t>592173208</t>
  </si>
  <si>
    <t>Obrubník záhonový 100x5x20</t>
  </si>
  <si>
    <t>003</t>
  </si>
  <si>
    <t>941941051</t>
  </si>
  <si>
    <t>Montáž lešenia ľahk. radového s podlahami š. do 1,5 m v. do 10 m</t>
  </si>
  <si>
    <t>94194-1051</t>
  </si>
  <si>
    <t>45.25.10</t>
  </si>
  <si>
    <t>(11,2*2+7*2)*6 =   218,400</t>
  </si>
  <si>
    <t>941941851</t>
  </si>
  <si>
    <t>Demontáž lešenia ľahk. radového s podlahami š. do 1,5 m v. do 10 m</t>
  </si>
  <si>
    <t>94194-1851</t>
  </si>
  <si>
    <t>941955004</t>
  </si>
  <si>
    <t>Lešenie ľahké prac. pomocné výš. podlahy do 3,5 m</t>
  </si>
  <si>
    <t>94195-5004</t>
  </si>
  <si>
    <t>952901111</t>
  </si>
  <si>
    <t>Vyčistenie budov byt. alebo občian. výstavby pri výške podlažia do 4 m</t>
  </si>
  <si>
    <t>95290-1111</t>
  </si>
  <si>
    <t>45.45.13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</si>
  <si>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</si>
  <si>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</si>
  <si>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</si>
  <si>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</si>
  <si>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</si>
  <si>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711471051</t>
  </si>
  <si>
    <t>Zhotovenie izolácie tlakovej položením fólie PVC voľne vodor.</t>
  </si>
  <si>
    <t>I</t>
  </si>
  <si>
    <t>71147-1051</t>
  </si>
  <si>
    <t>45.22.20</t>
  </si>
  <si>
    <t>IK</t>
  </si>
  <si>
    <t>9,1*4+11,2*2,6 =   65,520</t>
  </si>
  <si>
    <t>0,6*(11,2*2+7*2) =   21,840</t>
  </si>
  <si>
    <t>283220280</t>
  </si>
  <si>
    <t>Fólia HYDROIZOL DR.803 hr. 1,5 š.1300mm</t>
  </si>
  <si>
    <t>25.21.30</t>
  </si>
  <si>
    <t>IZ</t>
  </si>
  <si>
    <t>87,36*1,13 =   98,717</t>
  </si>
  <si>
    <t>711491171</t>
  </si>
  <si>
    <t>Zhotovenie izolácie tlakovej položením podkladnej textílie vodor.</t>
  </si>
  <si>
    <t>71149-1171</t>
  </si>
  <si>
    <t>87,36 =   87,360</t>
  </si>
  <si>
    <t>711491172</t>
  </si>
  <si>
    <t>Zhotovenie izolácie tlakovej položením ochrannej textílie vodor.</t>
  </si>
  <si>
    <t>71149-1172</t>
  </si>
  <si>
    <t>693665120</t>
  </si>
  <si>
    <t>Geotextília polypropylénová TATRATEX PP 300g/m2</t>
  </si>
  <si>
    <t>17.20.10</t>
  </si>
  <si>
    <t>87,36*2*1,05 =   183,456</t>
  </si>
  <si>
    <t>711511010</t>
  </si>
  <si>
    <t>Zhotovenie parozábrany z PE folie</t>
  </si>
  <si>
    <t>71151-1010</t>
  </si>
  <si>
    <t>45.32.11</t>
  </si>
  <si>
    <t>62,03+0,35*(11,2*2+7*2) =   74,770</t>
  </si>
  <si>
    <t>2832B0411</t>
  </si>
  <si>
    <t>Parozábrana REWAFOL PE BAU 200 bal.40x25m-ploché strechy</t>
  </si>
  <si>
    <t xml:space="preserve">711 - Izolácie proti vode a vlhkosti  spolu: </t>
  </si>
  <si>
    <t>712 - Povlakové krytiny</t>
  </si>
  <si>
    <t>712</t>
  </si>
  <si>
    <t>712371111</t>
  </si>
  <si>
    <t>Zhotovenie povlak. krytiny striech plochých do 10° termoplastmi fóliou PVC kotvením+kotvy</t>
  </si>
  <si>
    <t>71237-1111</t>
  </si>
  <si>
    <t>4*9,1+2,8*11,2+0,55*(11,2+7,1*2)+0,15*11,2 =   83,410</t>
  </si>
  <si>
    <t>6282J0453</t>
  </si>
  <si>
    <t>Fólia strešná hydroizolačná Alkorplan 35176 s PES na kotvenie hr.1,5mm</t>
  </si>
  <si>
    <t>712391171</t>
  </si>
  <si>
    <t>Zhotovenie povl. krytiny striech do 10° na sucho z podkladnej textílie</t>
  </si>
  <si>
    <t>71239-1171</t>
  </si>
  <si>
    <t>45.22.12</t>
  </si>
  <si>
    <t>83,41*1,05 =   87,581</t>
  </si>
  <si>
    <t xml:space="preserve">712 - Povlakové krytiny  spolu: </t>
  </si>
  <si>
    <t>713 - Izolácie tepelné</t>
  </si>
  <si>
    <t>713</t>
  </si>
  <si>
    <t>713111111</t>
  </si>
  <si>
    <t>Montáž tep. izolácie stropov, položenie na vrch</t>
  </si>
  <si>
    <t>71311-1111</t>
  </si>
  <si>
    <t>8,5*4+2,65*10,6 =   62,090</t>
  </si>
  <si>
    <t>62,09 =   62,090</t>
  </si>
  <si>
    <t>6315A3683</t>
  </si>
  <si>
    <t>Doska izolačná minerálna Smartroof Base hr100mm 1200x2000mm</t>
  </si>
  <si>
    <t>6315A3731</t>
  </si>
  <si>
    <t>Doska izolačná minerálna Smartroof Top hr.200-255mm -spádové</t>
  </si>
  <si>
    <t xml:space="preserve">713 - Izolácie tepelné  spolu: </t>
  </si>
  <si>
    <t>764 - Konštrukcie klampiarske</t>
  </si>
  <si>
    <t>764</t>
  </si>
  <si>
    <t>764751113</t>
  </si>
  <si>
    <t>Lakopl rúry odkvapové  d 120 mm</t>
  </si>
  <si>
    <t>76475-1113</t>
  </si>
  <si>
    <t>45.22.13</t>
  </si>
  <si>
    <t>764751143</t>
  </si>
  <si>
    <t>Lakopl. výtokové koleno odkvapové d 120 mm</t>
  </si>
  <si>
    <t>76475-1143</t>
  </si>
  <si>
    <t>764751152</t>
  </si>
  <si>
    <t>Lakopl odskok rúry odkvapovej</t>
  </si>
  <si>
    <t>76475-1152</t>
  </si>
  <si>
    <t>764761122</t>
  </si>
  <si>
    <t>Lakopl. žľab pododkvapný R+KFL 150 mm</t>
  </si>
  <si>
    <t>76476-1122</t>
  </si>
  <si>
    <t xml:space="preserve">764 - Konštrukcie klampiarske  spolu: </t>
  </si>
  <si>
    <t>767 - Konštrukcie doplnk. kovové stavebné</t>
  </si>
  <si>
    <t>767</t>
  </si>
  <si>
    <t>767161110</t>
  </si>
  <si>
    <t>Montáž zábradlia rovného z rúrok  do 20 kg</t>
  </si>
  <si>
    <t>76716-1110</t>
  </si>
  <si>
    <t>45.42.12</t>
  </si>
  <si>
    <t>767641110</t>
  </si>
  <si>
    <t>Montáž dverí, dokončenie okovania do oc. zárubne otvár., jednokríd.</t>
  </si>
  <si>
    <t>76764-1110</t>
  </si>
  <si>
    <t>767641120</t>
  </si>
  <si>
    <t>Montáž dverí, dokončenie okovania do oc. zárubne otvár., dvojkríd.</t>
  </si>
  <si>
    <t>76764-1120</t>
  </si>
  <si>
    <t>553407030</t>
  </si>
  <si>
    <t>Dvere kovové otváravé. + uholn. zárubeň 800x2000</t>
  </si>
  <si>
    <t>28.12.10</t>
  </si>
  <si>
    <t>553407180102</t>
  </si>
  <si>
    <t>Dvere kovové otváravé 1200x2400 + uholn. zárubeň</t>
  </si>
  <si>
    <t>767832100</t>
  </si>
  <si>
    <t>Montáž rebríkov</t>
  </si>
  <si>
    <t>76783-2100</t>
  </si>
  <si>
    <t>767834102</t>
  </si>
  <si>
    <t>Montáž ochranného koša rebríka zváraním</t>
  </si>
  <si>
    <t>76783-4102</t>
  </si>
  <si>
    <t>553001000</t>
  </si>
  <si>
    <t>Materiál pre zámočnickú výrobu</t>
  </si>
  <si>
    <t>kg</t>
  </si>
  <si>
    <t>28.11.23</t>
  </si>
  <si>
    <t>276,9+728,8 =   1005,700</t>
  </si>
  <si>
    <t>*v cene je aj kotvenie</t>
  </si>
  <si>
    <t xml:space="preserve">767 - Konštrukcie doplnk. kovové stavebné  spolu: </t>
  </si>
  <si>
    <t>777 - Podlahy zo syntetických hmôt</t>
  </si>
  <si>
    <t>773</t>
  </si>
  <si>
    <t>777510005</t>
  </si>
  <si>
    <t>Podlahy z epoxid. stierky Sikagard 73 antistatická hr 3 mm</t>
  </si>
  <si>
    <t>77751-0005</t>
  </si>
  <si>
    <t xml:space="preserve">777 - Podlahy zo syntetických hmôt  spolu: </t>
  </si>
  <si>
    <t>783 - Nátery</t>
  </si>
  <si>
    <t>783</t>
  </si>
  <si>
    <t>783222100</t>
  </si>
  <si>
    <t>Nátery kov. stav. doplnk. konštr. syntet. dvojnásobné</t>
  </si>
  <si>
    <t>78322-2100</t>
  </si>
  <si>
    <t>45.44.21</t>
  </si>
  <si>
    <t>8,99+36,6*1,1 =   49,250</t>
  </si>
  <si>
    <t>783226100</t>
  </si>
  <si>
    <t>Nátery kov. stav. doplnk. konštr. syntet. základné</t>
  </si>
  <si>
    <t>78322-6100</t>
  </si>
  <si>
    <t xml:space="preserve">783 - Nátery  spolu: </t>
  </si>
  <si>
    <t xml:space="preserve">PRÁCE A DODÁVKY PSV  spolu: </t>
  </si>
  <si>
    <t>Za rozpočet celkom</t>
  </si>
  <si>
    <t>Figura</t>
  </si>
</sst>
</file>

<file path=xl/styles.xml><?xml version="1.0" encoding="utf-8"?>
<styleSheet xmlns="http://schemas.openxmlformats.org/spreadsheetml/2006/main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6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72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71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1" fontId="15" fillId="0" borderId="0" xfId="0" applyNumberFormat="1" applyFont="1" applyAlignment="1" applyProtection="1">
      <alignment vertical="top"/>
    </xf>
    <xf numFmtId="172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49"/>
  <sheetViews>
    <sheetView showGridLines="0" tabSelected="1" workbookViewId="0">
      <pane xSplit="4" ySplit="10" topLeftCell="E122" activePane="bottomRight" state="frozen"/>
      <selection pane="topRight"/>
      <selection pane="bottomLeft"/>
      <selection pane="bottomRight" activeCell="D150" sqref="D150"/>
    </sheetView>
  </sheetViews>
  <sheetFormatPr defaultColWidth="9" defaultRowHeight="13.5"/>
  <cols>
    <col min="1" max="1" width="6.7109375" style="93" customWidth="1"/>
    <col min="2" max="2" width="3.7109375" style="94" customWidth="1"/>
    <col min="3" max="3" width="13" style="95" customWidth="1"/>
    <col min="4" max="4" width="45.7109375" style="96" customWidth="1"/>
    <col min="5" max="5" width="11.28515625" style="97" customWidth="1"/>
    <col min="6" max="6" width="5.85546875" style="98" customWidth="1"/>
    <col min="7" max="7" width="8.7109375" style="99" customWidth="1"/>
    <col min="8" max="10" width="9.7109375" style="99" customWidth="1"/>
    <col min="11" max="11" width="7.42578125" style="100" customWidth="1"/>
    <col min="12" max="12" width="8.28515625" style="100" customWidth="1"/>
    <col min="13" max="13" width="7.140625" style="97" customWidth="1"/>
    <col min="14" max="14" width="7" style="97" customWidth="1"/>
    <col min="15" max="15" width="3.5703125" style="98" customWidth="1"/>
    <col min="16" max="16" width="12.7109375" style="98" customWidth="1"/>
    <col min="17" max="19" width="11.28515625" style="97" customWidth="1"/>
    <col min="20" max="20" width="10.5703125" style="101" customWidth="1"/>
    <col min="21" max="21" width="10.28515625" style="101" customWidth="1"/>
    <col min="22" max="22" width="5.7109375" style="101" customWidth="1"/>
    <col min="23" max="23" width="9.140625" style="97" customWidth="1"/>
    <col min="24" max="25" width="11.85546875" style="102" customWidth="1"/>
    <col min="26" max="26" width="7.5703125" style="95" customWidth="1"/>
    <col min="27" max="27" width="12.7109375" style="95" customWidth="1"/>
    <col min="28" max="28" width="4.28515625" style="98" customWidth="1"/>
    <col min="29" max="30" width="2.7109375" style="98" customWidth="1"/>
    <col min="31" max="34" width="9.140625" style="103" customWidth="1"/>
    <col min="35" max="35" width="9.140625" style="71" customWidth="1"/>
    <col min="36" max="37" width="9.140625" style="71" hidden="1" customWidth="1"/>
    <col min="38" max="1024" width="9" style="104"/>
  </cols>
  <sheetData>
    <row r="1" spans="1:37" s="71" customFormat="1" ht="12.75" customHeight="1">
      <c r="A1" s="75" t="s">
        <v>3</v>
      </c>
      <c r="G1" s="72"/>
      <c r="I1" s="75" t="s">
        <v>117</v>
      </c>
      <c r="J1" s="72"/>
      <c r="K1" s="73"/>
      <c r="Q1" s="74"/>
      <c r="R1" s="74"/>
      <c r="S1" s="74"/>
      <c r="X1" s="102"/>
      <c r="Y1" s="102"/>
      <c r="Z1" s="120" t="s">
        <v>5</v>
      </c>
      <c r="AA1" s="120" t="s">
        <v>6</v>
      </c>
      <c r="AB1" s="68" t="s">
        <v>7</v>
      </c>
      <c r="AC1" s="68" t="s">
        <v>8</v>
      </c>
      <c r="AD1" s="68" t="s">
        <v>9</v>
      </c>
      <c r="AE1" s="121" t="s">
        <v>10</v>
      </c>
      <c r="AF1" s="122" t="s">
        <v>11</v>
      </c>
    </row>
    <row r="2" spans="1:37" s="71" customFormat="1" ht="12.75">
      <c r="A2" s="75" t="s">
        <v>12</v>
      </c>
      <c r="G2" s="72"/>
      <c r="H2" s="105"/>
      <c r="I2" s="75" t="s">
        <v>118</v>
      </c>
      <c r="J2" s="72"/>
      <c r="K2" s="73"/>
      <c r="Q2" s="74"/>
      <c r="R2" s="74"/>
      <c r="S2" s="74"/>
      <c r="X2" s="102"/>
      <c r="Y2" s="102"/>
      <c r="Z2" s="120" t="s">
        <v>13</v>
      </c>
      <c r="AA2" s="70" t="s">
        <v>14</v>
      </c>
      <c r="AB2" s="69" t="s">
        <v>15</v>
      </c>
      <c r="AC2" s="69"/>
      <c r="AD2" s="70"/>
      <c r="AE2" s="121">
        <v>1</v>
      </c>
      <c r="AF2" s="123">
        <v>123.5</v>
      </c>
    </row>
    <row r="3" spans="1:37" s="71" customFormat="1" ht="12.75">
      <c r="A3" s="75" t="s">
        <v>16</v>
      </c>
      <c r="G3" s="72"/>
      <c r="I3" s="75" t="s">
        <v>119</v>
      </c>
      <c r="J3" s="72"/>
      <c r="K3" s="73"/>
      <c r="Q3" s="74"/>
      <c r="R3" s="74"/>
      <c r="S3" s="74"/>
      <c r="X3" s="102"/>
      <c r="Y3" s="102"/>
      <c r="Z3" s="120" t="s">
        <v>17</v>
      </c>
      <c r="AA3" s="70" t="s">
        <v>18</v>
      </c>
      <c r="AB3" s="69" t="s">
        <v>15</v>
      </c>
      <c r="AC3" s="69" t="s">
        <v>19</v>
      </c>
      <c r="AD3" s="70" t="s">
        <v>20</v>
      </c>
      <c r="AE3" s="121">
        <v>2</v>
      </c>
      <c r="AF3" s="124">
        <v>123.46</v>
      </c>
    </row>
    <row r="4" spans="1:37" s="71" customFormat="1" ht="12.75">
      <c r="Q4" s="74"/>
      <c r="R4" s="74"/>
      <c r="S4" s="74"/>
      <c r="X4" s="102"/>
      <c r="Y4" s="102"/>
      <c r="Z4" s="120" t="s">
        <v>21</v>
      </c>
      <c r="AA4" s="70" t="s">
        <v>22</v>
      </c>
      <c r="AB4" s="69" t="s">
        <v>15</v>
      </c>
      <c r="AC4" s="69"/>
      <c r="AD4" s="70"/>
      <c r="AE4" s="121">
        <v>3</v>
      </c>
      <c r="AF4" s="125">
        <v>123.45699999999999</v>
      </c>
    </row>
    <row r="5" spans="1:37" s="71" customFormat="1" ht="12.75">
      <c r="A5" s="75" t="s">
        <v>120</v>
      </c>
      <c r="Q5" s="74"/>
      <c r="R5" s="74"/>
      <c r="S5" s="74"/>
      <c r="X5" s="102"/>
      <c r="Y5" s="102"/>
      <c r="Z5" s="120" t="s">
        <v>23</v>
      </c>
      <c r="AA5" s="70" t="s">
        <v>18</v>
      </c>
      <c r="AB5" s="69" t="s">
        <v>15</v>
      </c>
      <c r="AC5" s="69" t="s">
        <v>19</v>
      </c>
      <c r="AD5" s="70" t="s">
        <v>20</v>
      </c>
      <c r="AE5" s="121">
        <v>4</v>
      </c>
      <c r="AF5" s="126">
        <v>123.4567</v>
      </c>
    </row>
    <row r="6" spans="1:37" s="71" customFormat="1" ht="12.75">
      <c r="A6" s="75" t="s">
        <v>121</v>
      </c>
      <c r="Q6" s="74"/>
      <c r="R6" s="74"/>
      <c r="S6" s="74"/>
      <c r="X6" s="102"/>
      <c r="Y6" s="102"/>
      <c r="Z6" s="105"/>
      <c r="AA6" s="105"/>
      <c r="AE6" s="121" t="s">
        <v>24</v>
      </c>
      <c r="AF6" s="124">
        <v>123.46</v>
      </c>
    </row>
    <row r="7" spans="1:37" s="71" customFormat="1" ht="12.75">
      <c r="A7" s="75"/>
      <c r="Q7" s="74"/>
      <c r="R7" s="74"/>
      <c r="S7" s="74"/>
      <c r="X7" s="102"/>
      <c r="Y7" s="102"/>
      <c r="Z7" s="105"/>
      <c r="AA7" s="105"/>
    </row>
    <row r="8" spans="1:37" s="71" customFormat="1">
      <c r="A8" s="71" t="s">
        <v>122</v>
      </c>
      <c r="B8" s="106"/>
      <c r="C8" s="107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102"/>
      <c r="Y8" s="102"/>
      <c r="Z8" s="105"/>
      <c r="AA8" s="105"/>
      <c r="AE8" s="98"/>
      <c r="AF8" s="98"/>
      <c r="AG8" s="98"/>
      <c r="AH8" s="98"/>
    </row>
    <row r="9" spans="1:37">
      <c r="A9" s="77" t="s">
        <v>25</v>
      </c>
      <c r="B9" s="77" t="s">
        <v>26</v>
      </c>
      <c r="C9" s="77" t="s">
        <v>27</v>
      </c>
      <c r="D9" s="77" t="s">
        <v>28</v>
      </c>
      <c r="E9" s="77" t="s">
        <v>29</v>
      </c>
      <c r="F9" s="77" t="s">
        <v>30</v>
      </c>
      <c r="G9" s="77" t="s">
        <v>31</v>
      </c>
      <c r="H9" s="77" t="s">
        <v>32</v>
      </c>
      <c r="I9" s="77" t="s">
        <v>33</v>
      </c>
      <c r="J9" s="77" t="s">
        <v>34</v>
      </c>
      <c r="K9" s="155" t="s">
        <v>35</v>
      </c>
      <c r="L9" s="155"/>
      <c r="M9" s="156" t="s">
        <v>36</v>
      </c>
      <c r="N9" s="156"/>
      <c r="O9" s="77" t="s">
        <v>2</v>
      </c>
      <c r="P9" s="109" t="s">
        <v>37</v>
      </c>
      <c r="Q9" s="77" t="s">
        <v>29</v>
      </c>
      <c r="R9" s="77" t="s">
        <v>29</v>
      </c>
      <c r="S9" s="109" t="s">
        <v>29</v>
      </c>
      <c r="T9" s="111" t="s">
        <v>38</v>
      </c>
      <c r="U9" s="112" t="s">
        <v>39</v>
      </c>
      <c r="V9" s="113" t="s">
        <v>40</v>
      </c>
      <c r="W9" s="77" t="s">
        <v>41</v>
      </c>
      <c r="X9" s="114" t="s">
        <v>27</v>
      </c>
      <c r="Y9" s="114" t="s">
        <v>27</v>
      </c>
      <c r="Z9" s="127" t="s">
        <v>42</v>
      </c>
      <c r="AA9" s="127" t="s">
        <v>43</v>
      </c>
      <c r="AB9" s="77" t="s">
        <v>40</v>
      </c>
      <c r="AC9" s="77" t="s">
        <v>44</v>
      </c>
      <c r="AD9" s="77" t="s">
        <v>45</v>
      </c>
      <c r="AE9" s="128" t="s">
        <v>46</v>
      </c>
      <c r="AF9" s="128" t="s">
        <v>47</v>
      </c>
      <c r="AG9" s="128" t="s">
        <v>29</v>
      </c>
      <c r="AH9" s="128" t="s">
        <v>48</v>
      </c>
      <c r="AJ9" s="71" t="s">
        <v>139</v>
      </c>
      <c r="AK9" s="71" t="s">
        <v>141</v>
      </c>
    </row>
    <row r="10" spans="1:37">
      <c r="A10" s="79" t="s">
        <v>49</v>
      </c>
      <c r="B10" s="79" t="s">
        <v>50</v>
      </c>
      <c r="C10" s="108"/>
      <c r="D10" s="79" t="s">
        <v>51</v>
      </c>
      <c r="E10" s="79" t="s">
        <v>52</v>
      </c>
      <c r="F10" s="79" t="s">
        <v>53</v>
      </c>
      <c r="G10" s="79" t="s">
        <v>54</v>
      </c>
      <c r="H10" s="79"/>
      <c r="I10" s="79" t="s">
        <v>55</v>
      </c>
      <c r="J10" s="79"/>
      <c r="K10" s="79" t="s">
        <v>31</v>
      </c>
      <c r="L10" s="79" t="s">
        <v>34</v>
      </c>
      <c r="M10" s="110" t="s">
        <v>31</v>
      </c>
      <c r="N10" s="79" t="s">
        <v>34</v>
      </c>
      <c r="O10" s="79" t="s">
        <v>56</v>
      </c>
      <c r="P10" s="110"/>
      <c r="Q10" s="79" t="s">
        <v>57</v>
      </c>
      <c r="R10" s="79" t="s">
        <v>58</v>
      </c>
      <c r="S10" s="110" t="s">
        <v>59</v>
      </c>
      <c r="T10" s="115" t="s">
        <v>60</v>
      </c>
      <c r="U10" s="116" t="s">
        <v>61</v>
      </c>
      <c r="V10" s="117" t="s">
        <v>62</v>
      </c>
      <c r="W10" s="118"/>
      <c r="X10" s="119" t="s">
        <v>63</v>
      </c>
      <c r="Y10" s="119"/>
      <c r="Z10" s="129" t="s">
        <v>64</v>
      </c>
      <c r="AA10" s="129" t="s">
        <v>49</v>
      </c>
      <c r="AB10" s="79" t="s">
        <v>65</v>
      </c>
      <c r="AC10" s="130"/>
      <c r="AD10" s="130"/>
      <c r="AE10" s="131"/>
      <c r="AF10" s="131"/>
      <c r="AG10" s="131"/>
      <c r="AH10" s="131"/>
      <c r="AJ10" s="71" t="s">
        <v>140</v>
      </c>
      <c r="AK10" s="71" t="s">
        <v>142</v>
      </c>
    </row>
    <row r="12" spans="1:37">
      <c r="B12" s="141" t="s">
        <v>143</v>
      </c>
    </row>
    <row r="13" spans="1:37">
      <c r="B13" s="95" t="s">
        <v>144</v>
      </c>
    </row>
    <row r="14" spans="1:37">
      <c r="A14" s="93">
        <v>1</v>
      </c>
      <c r="B14" s="94" t="s">
        <v>145</v>
      </c>
      <c r="C14" s="95" t="s">
        <v>146</v>
      </c>
      <c r="D14" s="96" t="s">
        <v>147</v>
      </c>
      <c r="E14" s="97">
        <v>60.606000000000002</v>
      </c>
      <c r="F14" s="98" t="s">
        <v>148</v>
      </c>
      <c r="L14" s="100">
        <f>E14*K14</f>
        <v>0</v>
      </c>
      <c r="N14" s="97">
        <f>E14*M14</f>
        <v>0</v>
      </c>
      <c r="O14" s="98">
        <v>20</v>
      </c>
      <c r="P14" s="98" t="s">
        <v>149</v>
      </c>
      <c r="V14" s="101" t="s">
        <v>112</v>
      </c>
      <c r="W14" s="97">
        <v>34.847999999999999</v>
      </c>
      <c r="X14" s="142" t="s">
        <v>150</v>
      </c>
      <c r="Y14" s="142" t="s">
        <v>146</v>
      </c>
      <c r="Z14" s="95" t="s">
        <v>151</v>
      </c>
      <c r="AB14" s="98">
        <v>1</v>
      </c>
      <c r="AJ14" s="71" t="s">
        <v>152</v>
      </c>
      <c r="AK14" s="71" t="s">
        <v>153</v>
      </c>
    </row>
    <row r="15" spans="1:37">
      <c r="D15" s="143" t="s">
        <v>154</v>
      </c>
      <c r="E15" s="144"/>
      <c r="F15" s="145"/>
      <c r="G15" s="146"/>
      <c r="H15" s="146"/>
      <c r="I15" s="146"/>
      <c r="J15" s="146"/>
      <c r="K15" s="147"/>
      <c r="L15" s="147"/>
      <c r="M15" s="144"/>
      <c r="N15" s="144"/>
      <c r="O15" s="145"/>
      <c r="P15" s="145"/>
      <c r="Q15" s="144"/>
      <c r="R15" s="144"/>
      <c r="S15" s="144"/>
      <c r="T15" s="148"/>
      <c r="U15" s="148"/>
      <c r="V15" s="148" t="s">
        <v>0</v>
      </c>
      <c r="W15" s="144"/>
      <c r="X15" s="149"/>
    </row>
    <row r="16" spans="1:37">
      <c r="A16" s="93">
        <v>2</v>
      </c>
      <c r="B16" s="94" t="s">
        <v>145</v>
      </c>
      <c r="C16" s="95" t="s">
        <v>155</v>
      </c>
      <c r="D16" s="96" t="s">
        <v>156</v>
      </c>
      <c r="E16" s="97">
        <v>30.303000000000001</v>
      </c>
      <c r="F16" s="98" t="s">
        <v>148</v>
      </c>
      <c r="L16" s="100">
        <f>E16*K16</f>
        <v>0</v>
      </c>
      <c r="N16" s="97">
        <f>E16*M16</f>
        <v>0</v>
      </c>
      <c r="O16" s="98">
        <v>20</v>
      </c>
      <c r="P16" s="98" t="s">
        <v>149</v>
      </c>
      <c r="V16" s="101" t="s">
        <v>112</v>
      </c>
      <c r="W16" s="97">
        <v>1.212</v>
      </c>
      <c r="X16" s="142" t="s">
        <v>157</v>
      </c>
      <c r="Y16" s="142" t="s">
        <v>155</v>
      </c>
      <c r="Z16" s="95" t="s">
        <v>151</v>
      </c>
      <c r="AB16" s="98">
        <v>1</v>
      </c>
      <c r="AJ16" s="71" t="s">
        <v>152</v>
      </c>
      <c r="AK16" s="71" t="s">
        <v>153</v>
      </c>
    </row>
    <row r="17" spans="1:37">
      <c r="A17" s="93">
        <v>3</v>
      </c>
      <c r="B17" s="94" t="s">
        <v>145</v>
      </c>
      <c r="C17" s="95" t="s">
        <v>158</v>
      </c>
      <c r="D17" s="96" t="s">
        <v>159</v>
      </c>
      <c r="E17" s="97">
        <v>2.79</v>
      </c>
      <c r="F17" s="98" t="s">
        <v>148</v>
      </c>
      <c r="L17" s="100">
        <f>E17*K17</f>
        <v>0</v>
      </c>
      <c r="N17" s="97">
        <f>E17*M17</f>
        <v>0</v>
      </c>
      <c r="O17" s="98">
        <v>20</v>
      </c>
      <c r="P17" s="98" t="s">
        <v>149</v>
      </c>
      <c r="V17" s="101" t="s">
        <v>112</v>
      </c>
      <c r="W17" s="97">
        <v>5.48</v>
      </c>
      <c r="X17" s="142" t="s">
        <v>160</v>
      </c>
      <c r="Y17" s="142" t="s">
        <v>158</v>
      </c>
      <c r="Z17" s="95" t="s">
        <v>151</v>
      </c>
      <c r="AB17" s="98" t="s">
        <v>87</v>
      </c>
      <c r="AJ17" s="71" t="s">
        <v>152</v>
      </c>
      <c r="AK17" s="71" t="s">
        <v>153</v>
      </c>
    </row>
    <row r="18" spans="1:37">
      <c r="D18" s="143" t="s">
        <v>161</v>
      </c>
      <c r="E18" s="144"/>
      <c r="F18" s="145"/>
      <c r="G18" s="146"/>
      <c r="H18" s="146"/>
      <c r="I18" s="146"/>
      <c r="J18" s="146"/>
      <c r="K18" s="147"/>
      <c r="L18" s="147"/>
      <c r="M18" s="144"/>
      <c r="N18" s="144"/>
      <c r="O18" s="145"/>
      <c r="P18" s="145"/>
      <c r="Q18" s="144"/>
      <c r="R18" s="144"/>
      <c r="S18" s="144"/>
      <c r="T18" s="148"/>
      <c r="U18" s="148"/>
      <c r="V18" s="148" t="s">
        <v>0</v>
      </c>
      <c r="W18" s="144"/>
      <c r="X18" s="149"/>
    </row>
    <row r="19" spans="1:37">
      <c r="A19" s="93">
        <v>4</v>
      </c>
      <c r="B19" s="94" t="s">
        <v>145</v>
      </c>
      <c r="C19" s="95" t="s">
        <v>162</v>
      </c>
      <c r="D19" s="96" t="s">
        <v>163</v>
      </c>
      <c r="E19" s="97">
        <v>1.395</v>
      </c>
      <c r="F19" s="98" t="s">
        <v>148</v>
      </c>
      <c r="L19" s="100">
        <f>E19*K19</f>
        <v>0</v>
      </c>
      <c r="N19" s="97">
        <f>E19*M19</f>
        <v>0</v>
      </c>
      <c r="O19" s="98">
        <v>20</v>
      </c>
      <c r="P19" s="98" t="s">
        <v>149</v>
      </c>
      <c r="V19" s="101" t="s">
        <v>112</v>
      </c>
      <c r="W19" s="97">
        <v>0.38400000000000001</v>
      </c>
      <c r="X19" s="142" t="s">
        <v>164</v>
      </c>
      <c r="Y19" s="142" t="s">
        <v>162</v>
      </c>
      <c r="Z19" s="95" t="s">
        <v>151</v>
      </c>
      <c r="AB19" s="98" t="s">
        <v>87</v>
      </c>
      <c r="AJ19" s="71" t="s">
        <v>152</v>
      </c>
      <c r="AK19" s="71" t="s">
        <v>153</v>
      </c>
    </row>
    <row r="20" spans="1:37">
      <c r="D20" s="143" t="s">
        <v>165</v>
      </c>
      <c r="E20" s="144"/>
      <c r="F20" s="145"/>
      <c r="G20" s="146"/>
      <c r="H20" s="146"/>
      <c r="I20" s="146"/>
      <c r="J20" s="146"/>
      <c r="K20" s="147"/>
      <c r="L20" s="147"/>
      <c r="M20" s="144"/>
      <c r="N20" s="144"/>
      <c r="O20" s="145"/>
      <c r="P20" s="145"/>
      <c r="Q20" s="144"/>
      <c r="R20" s="144"/>
      <c r="S20" s="144"/>
      <c r="T20" s="148"/>
      <c r="U20" s="148"/>
      <c r="V20" s="148" t="s">
        <v>0</v>
      </c>
      <c r="W20" s="144"/>
      <c r="X20" s="149"/>
    </row>
    <row r="21" spans="1:37">
      <c r="A21" s="93">
        <v>5</v>
      </c>
      <c r="B21" s="94" t="s">
        <v>145</v>
      </c>
      <c r="C21" s="95" t="s">
        <v>166</v>
      </c>
      <c r="D21" s="96" t="s">
        <v>167</v>
      </c>
      <c r="E21" s="97">
        <v>63.396000000000001</v>
      </c>
      <c r="F21" s="98" t="s">
        <v>148</v>
      </c>
      <c r="L21" s="100">
        <f>E21*K21</f>
        <v>0</v>
      </c>
      <c r="N21" s="97">
        <f>E21*M21</f>
        <v>0</v>
      </c>
      <c r="O21" s="98">
        <v>20</v>
      </c>
      <c r="P21" s="98" t="s">
        <v>149</v>
      </c>
      <c r="V21" s="101" t="s">
        <v>112</v>
      </c>
      <c r="W21" s="97">
        <v>5.1349999999999998</v>
      </c>
      <c r="X21" s="142" t="s">
        <v>168</v>
      </c>
      <c r="Y21" s="142" t="s">
        <v>166</v>
      </c>
      <c r="Z21" s="95" t="s">
        <v>169</v>
      </c>
      <c r="AB21" s="98" t="s">
        <v>87</v>
      </c>
      <c r="AJ21" s="71" t="s">
        <v>152</v>
      </c>
      <c r="AK21" s="71" t="s">
        <v>153</v>
      </c>
    </row>
    <row r="22" spans="1:37">
      <c r="D22" s="143" t="s">
        <v>170</v>
      </c>
      <c r="E22" s="144"/>
      <c r="F22" s="145"/>
      <c r="G22" s="146"/>
      <c r="H22" s="146"/>
      <c r="I22" s="146"/>
      <c r="J22" s="146"/>
      <c r="K22" s="147"/>
      <c r="L22" s="147"/>
      <c r="M22" s="144"/>
      <c r="N22" s="144"/>
      <c r="O22" s="145"/>
      <c r="P22" s="145"/>
      <c r="Q22" s="144"/>
      <c r="R22" s="144"/>
      <c r="S22" s="144"/>
      <c r="T22" s="148"/>
      <c r="U22" s="148"/>
      <c r="V22" s="148" t="s">
        <v>0</v>
      </c>
      <c r="W22" s="144"/>
      <c r="X22" s="149"/>
    </row>
    <row r="23" spans="1:37">
      <c r="A23" s="93">
        <v>6</v>
      </c>
      <c r="B23" s="94" t="s">
        <v>145</v>
      </c>
      <c r="C23" s="95" t="s">
        <v>171</v>
      </c>
      <c r="D23" s="96" t="s">
        <v>172</v>
      </c>
      <c r="E23" s="97">
        <v>63.396000000000001</v>
      </c>
      <c r="F23" s="98" t="s">
        <v>148</v>
      </c>
      <c r="L23" s="100">
        <f>E23*K23</f>
        <v>0</v>
      </c>
      <c r="N23" s="97">
        <f>E23*M23</f>
        <v>0</v>
      </c>
      <c r="O23" s="98">
        <v>20</v>
      </c>
      <c r="P23" s="98" t="s">
        <v>149</v>
      </c>
      <c r="V23" s="101" t="s">
        <v>112</v>
      </c>
      <c r="W23" s="97">
        <v>0.69699999999999995</v>
      </c>
      <c r="X23" s="142" t="s">
        <v>173</v>
      </c>
      <c r="Y23" s="142" t="s">
        <v>171</v>
      </c>
      <c r="Z23" s="95" t="s">
        <v>169</v>
      </c>
      <c r="AB23" s="98" t="s">
        <v>87</v>
      </c>
      <c r="AJ23" s="71" t="s">
        <v>152</v>
      </c>
      <c r="AK23" s="71" t="s">
        <v>153</v>
      </c>
    </row>
    <row r="24" spans="1:37">
      <c r="A24" s="93">
        <v>7</v>
      </c>
      <c r="B24" s="94" t="s">
        <v>145</v>
      </c>
      <c r="C24" s="95" t="s">
        <v>174</v>
      </c>
      <c r="D24" s="96" t="s">
        <v>175</v>
      </c>
      <c r="E24" s="97">
        <v>63.396000000000001</v>
      </c>
      <c r="F24" s="98" t="s">
        <v>148</v>
      </c>
      <c r="L24" s="100">
        <f>E24*K24</f>
        <v>0</v>
      </c>
      <c r="N24" s="97">
        <f>E24*M24</f>
        <v>0</v>
      </c>
      <c r="O24" s="98">
        <v>20</v>
      </c>
      <c r="P24" s="98" t="s">
        <v>149</v>
      </c>
      <c r="V24" s="101" t="s">
        <v>112</v>
      </c>
      <c r="W24" s="97">
        <v>38.037999999999997</v>
      </c>
      <c r="X24" s="142" t="s">
        <v>176</v>
      </c>
      <c r="Y24" s="142" t="s">
        <v>174</v>
      </c>
      <c r="Z24" s="95" t="s">
        <v>151</v>
      </c>
      <c r="AB24" s="98">
        <v>1</v>
      </c>
      <c r="AJ24" s="71" t="s">
        <v>152</v>
      </c>
      <c r="AK24" s="71" t="s">
        <v>153</v>
      </c>
    </row>
    <row r="25" spans="1:37">
      <c r="A25" s="93">
        <v>8</v>
      </c>
      <c r="B25" s="94" t="s">
        <v>177</v>
      </c>
      <c r="C25" s="95" t="s">
        <v>178</v>
      </c>
      <c r="D25" s="96" t="s">
        <v>179</v>
      </c>
      <c r="E25" s="97">
        <v>63.396000000000001</v>
      </c>
      <c r="F25" s="98" t="s">
        <v>148</v>
      </c>
      <c r="L25" s="100">
        <f>E25*K25</f>
        <v>0</v>
      </c>
      <c r="N25" s="97">
        <f>E25*M25</f>
        <v>0</v>
      </c>
      <c r="O25" s="98">
        <v>20</v>
      </c>
      <c r="P25" s="98" t="s">
        <v>149</v>
      </c>
      <c r="V25" s="101" t="s">
        <v>112</v>
      </c>
      <c r="W25" s="97">
        <v>2.472</v>
      </c>
      <c r="X25" s="142" t="s">
        <v>180</v>
      </c>
      <c r="Y25" s="142" t="s">
        <v>178</v>
      </c>
      <c r="Z25" s="95" t="s">
        <v>181</v>
      </c>
      <c r="AB25" s="98">
        <v>7</v>
      </c>
      <c r="AJ25" s="71" t="s">
        <v>152</v>
      </c>
      <c r="AK25" s="71" t="s">
        <v>153</v>
      </c>
    </row>
    <row r="26" spans="1:37">
      <c r="D26" s="150" t="s">
        <v>182</v>
      </c>
      <c r="E26" s="151">
        <f>J26</f>
        <v>0</v>
      </c>
      <c r="H26" s="151"/>
      <c r="I26" s="151"/>
      <c r="J26" s="151"/>
      <c r="L26" s="152">
        <f>SUM(L12:L25)</f>
        <v>0</v>
      </c>
      <c r="N26" s="153">
        <f>SUM(N12:N25)</f>
        <v>0</v>
      </c>
      <c r="W26" s="97">
        <f>SUM(W12:W25)</f>
        <v>88.266000000000005</v>
      </c>
    </row>
    <row r="28" spans="1:37">
      <c r="B28" s="95" t="s">
        <v>183</v>
      </c>
    </row>
    <row r="29" spans="1:37">
      <c r="A29" s="93">
        <v>9</v>
      </c>
      <c r="B29" s="94" t="s">
        <v>184</v>
      </c>
      <c r="C29" s="95" t="s">
        <v>185</v>
      </c>
      <c r="D29" s="96" t="s">
        <v>186</v>
      </c>
      <c r="E29" s="97">
        <v>32.76</v>
      </c>
      <c r="F29" s="98" t="s">
        <v>148</v>
      </c>
      <c r="K29" s="100">
        <v>1.93971</v>
      </c>
      <c r="L29" s="100">
        <f>E29*K29</f>
        <v>63.544899600000001</v>
      </c>
      <c r="N29" s="97">
        <f>E29*M29</f>
        <v>0</v>
      </c>
      <c r="O29" s="98">
        <v>20</v>
      </c>
      <c r="P29" s="98" t="s">
        <v>149</v>
      </c>
      <c r="V29" s="101" t="s">
        <v>112</v>
      </c>
      <c r="W29" s="97">
        <v>30.5</v>
      </c>
      <c r="X29" s="142" t="s">
        <v>187</v>
      </c>
      <c r="Y29" s="142" t="s">
        <v>185</v>
      </c>
      <c r="Z29" s="95" t="s">
        <v>188</v>
      </c>
      <c r="AB29" s="98">
        <v>1</v>
      </c>
      <c r="AJ29" s="71" t="s">
        <v>152</v>
      </c>
      <c r="AK29" s="71" t="s">
        <v>153</v>
      </c>
    </row>
    <row r="30" spans="1:37">
      <c r="D30" s="143" t="s">
        <v>189</v>
      </c>
      <c r="E30" s="144"/>
      <c r="F30" s="145"/>
      <c r="G30" s="146"/>
      <c r="H30" s="146"/>
      <c r="I30" s="146"/>
      <c r="J30" s="146"/>
      <c r="K30" s="147"/>
      <c r="L30" s="147"/>
      <c r="M30" s="144"/>
      <c r="N30" s="144"/>
      <c r="O30" s="145"/>
      <c r="P30" s="145"/>
      <c r="Q30" s="144"/>
      <c r="R30" s="144"/>
      <c r="S30" s="144"/>
      <c r="T30" s="148"/>
      <c r="U30" s="148"/>
      <c r="V30" s="148" t="s">
        <v>0</v>
      </c>
      <c r="W30" s="144"/>
      <c r="X30" s="149"/>
    </row>
    <row r="31" spans="1:37">
      <c r="A31" s="93">
        <v>10</v>
      </c>
      <c r="B31" s="94" t="s">
        <v>190</v>
      </c>
      <c r="C31" s="95" t="s">
        <v>191</v>
      </c>
      <c r="D31" s="96" t="s">
        <v>192</v>
      </c>
      <c r="E31" s="97">
        <v>19.655999999999999</v>
      </c>
      <c r="F31" s="98" t="s">
        <v>148</v>
      </c>
      <c r="K31" s="100">
        <v>2.4468000000000001</v>
      </c>
      <c r="L31" s="100">
        <f>E31*K31</f>
        <v>48.094300799999999</v>
      </c>
      <c r="N31" s="97">
        <f>E31*M31</f>
        <v>0</v>
      </c>
      <c r="O31" s="98">
        <v>20</v>
      </c>
      <c r="P31" s="98" t="s">
        <v>149</v>
      </c>
      <c r="V31" s="101" t="s">
        <v>112</v>
      </c>
      <c r="W31" s="97">
        <v>9.0220000000000002</v>
      </c>
      <c r="X31" s="142" t="s">
        <v>193</v>
      </c>
      <c r="Y31" s="142" t="s">
        <v>191</v>
      </c>
      <c r="Z31" s="95" t="s">
        <v>194</v>
      </c>
      <c r="AB31" s="98">
        <v>1</v>
      </c>
      <c r="AJ31" s="71" t="s">
        <v>152</v>
      </c>
      <c r="AK31" s="71" t="s">
        <v>153</v>
      </c>
    </row>
    <row r="32" spans="1:37">
      <c r="D32" s="143" t="s">
        <v>195</v>
      </c>
      <c r="E32" s="144"/>
      <c r="F32" s="145"/>
      <c r="G32" s="146"/>
      <c r="H32" s="146"/>
      <c r="I32" s="146"/>
      <c r="J32" s="146"/>
      <c r="K32" s="147"/>
      <c r="L32" s="147"/>
      <c r="M32" s="144"/>
      <c r="N32" s="144"/>
      <c r="O32" s="145"/>
      <c r="P32" s="145"/>
      <c r="Q32" s="144"/>
      <c r="R32" s="144"/>
      <c r="S32" s="144"/>
      <c r="T32" s="148"/>
      <c r="U32" s="148"/>
      <c r="V32" s="148" t="s">
        <v>0</v>
      </c>
      <c r="W32" s="144"/>
      <c r="X32" s="149"/>
    </row>
    <row r="33" spans="1:37">
      <c r="A33" s="93">
        <v>11</v>
      </c>
      <c r="B33" s="94" t="s">
        <v>190</v>
      </c>
      <c r="C33" s="95" t="s">
        <v>196</v>
      </c>
      <c r="D33" s="96" t="s">
        <v>197</v>
      </c>
      <c r="E33" s="97">
        <v>0.76900000000000002</v>
      </c>
      <c r="F33" s="98" t="s">
        <v>198</v>
      </c>
      <c r="K33" s="100">
        <v>1.0352699999999999</v>
      </c>
      <c r="L33" s="100">
        <f>E33*K33</f>
        <v>0.79612262999999994</v>
      </c>
      <c r="N33" s="97">
        <f>E33*M33</f>
        <v>0</v>
      </c>
      <c r="O33" s="98">
        <v>20</v>
      </c>
      <c r="P33" s="98" t="s">
        <v>149</v>
      </c>
      <c r="V33" s="101" t="s">
        <v>112</v>
      </c>
      <c r="W33" s="97">
        <v>60.755000000000003</v>
      </c>
      <c r="X33" s="142" t="s">
        <v>199</v>
      </c>
      <c r="Y33" s="142" t="s">
        <v>196</v>
      </c>
      <c r="Z33" s="95" t="s">
        <v>194</v>
      </c>
      <c r="AB33" s="98">
        <v>1</v>
      </c>
      <c r="AJ33" s="71" t="s">
        <v>152</v>
      </c>
      <c r="AK33" s="71" t="s">
        <v>153</v>
      </c>
    </row>
    <row r="34" spans="1:37">
      <c r="D34" s="150" t="s">
        <v>200</v>
      </c>
      <c r="E34" s="151">
        <f>J34</f>
        <v>0</v>
      </c>
      <c r="H34" s="151"/>
      <c r="I34" s="151"/>
      <c r="J34" s="151"/>
      <c r="L34" s="152">
        <f>SUM(L28:L33)</f>
        <v>112.43532302999999</v>
      </c>
      <c r="N34" s="153">
        <f>SUM(N28:N33)</f>
        <v>0</v>
      </c>
      <c r="W34" s="97">
        <f>SUM(W28:W33)</f>
        <v>100.277</v>
      </c>
    </row>
    <row r="36" spans="1:37">
      <c r="B36" s="95" t="s">
        <v>201</v>
      </c>
    </row>
    <row r="37" spans="1:37">
      <c r="A37" s="93">
        <v>12</v>
      </c>
      <c r="B37" s="94" t="s">
        <v>202</v>
      </c>
      <c r="C37" s="95" t="s">
        <v>203</v>
      </c>
      <c r="D37" s="96" t="s">
        <v>204</v>
      </c>
      <c r="E37" s="97">
        <v>41.857999999999997</v>
      </c>
      <c r="F37" s="98" t="s">
        <v>148</v>
      </c>
      <c r="K37" s="100">
        <v>2.4270399999999999</v>
      </c>
      <c r="L37" s="100">
        <f>E37*K37</f>
        <v>101.59104031999999</v>
      </c>
      <c r="N37" s="97">
        <f>E37*M37</f>
        <v>0</v>
      </c>
      <c r="O37" s="98">
        <v>20</v>
      </c>
      <c r="P37" s="98" t="s">
        <v>149</v>
      </c>
      <c r="V37" s="101" t="s">
        <v>112</v>
      </c>
      <c r="W37" s="97">
        <v>48.639000000000003</v>
      </c>
      <c r="X37" s="142" t="s">
        <v>205</v>
      </c>
      <c r="Y37" s="142" t="s">
        <v>203</v>
      </c>
      <c r="Z37" s="95" t="s">
        <v>206</v>
      </c>
      <c r="AB37" s="98">
        <v>1</v>
      </c>
      <c r="AJ37" s="71" t="s">
        <v>152</v>
      </c>
      <c r="AK37" s="71" t="s">
        <v>153</v>
      </c>
    </row>
    <row r="38" spans="1:37">
      <c r="A38" s="93">
        <v>13</v>
      </c>
      <c r="B38" s="94" t="s">
        <v>202</v>
      </c>
      <c r="C38" s="95" t="s">
        <v>207</v>
      </c>
      <c r="D38" s="96" t="s">
        <v>208</v>
      </c>
      <c r="E38" s="97">
        <v>310.49</v>
      </c>
      <c r="F38" s="98" t="s">
        <v>209</v>
      </c>
      <c r="K38" s="100">
        <v>3.29E-3</v>
      </c>
      <c r="L38" s="100">
        <f>E38*K38</f>
        <v>1.0215121</v>
      </c>
      <c r="N38" s="97">
        <f>E38*M38</f>
        <v>0</v>
      </c>
      <c r="O38" s="98">
        <v>20</v>
      </c>
      <c r="P38" s="98" t="s">
        <v>149</v>
      </c>
      <c r="V38" s="101" t="s">
        <v>112</v>
      </c>
      <c r="W38" s="97">
        <v>167.35400000000001</v>
      </c>
      <c r="X38" s="142" t="s">
        <v>210</v>
      </c>
      <c r="Y38" s="142" t="s">
        <v>207</v>
      </c>
      <c r="Z38" s="95" t="s">
        <v>206</v>
      </c>
      <c r="AB38" s="98">
        <v>1</v>
      </c>
      <c r="AJ38" s="71" t="s">
        <v>152</v>
      </c>
      <c r="AK38" s="71" t="s">
        <v>153</v>
      </c>
    </row>
    <row r="39" spans="1:37">
      <c r="D39" s="143" t="s">
        <v>211</v>
      </c>
      <c r="E39" s="144"/>
      <c r="F39" s="145"/>
      <c r="G39" s="146"/>
      <c r="H39" s="146"/>
      <c r="I39" s="146"/>
      <c r="J39" s="146"/>
      <c r="K39" s="147"/>
      <c r="L39" s="147"/>
      <c r="M39" s="144"/>
      <c r="N39" s="144"/>
      <c r="O39" s="145"/>
      <c r="P39" s="145"/>
      <c r="Q39" s="144"/>
      <c r="R39" s="144"/>
      <c r="S39" s="144"/>
      <c r="T39" s="148"/>
      <c r="U39" s="148"/>
      <c r="V39" s="148" t="s">
        <v>0</v>
      </c>
      <c r="W39" s="144"/>
      <c r="X39" s="149"/>
    </row>
    <row r="40" spans="1:37">
      <c r="A40" s="93">
        <v>14</v>
      </c>
      <c r="B40" s="94" t="s">
        <v>202</v>
      </c>
      <c r="C40" s="95" t="s">
        <v>212</v>
      </c>
      <c r="D40" s="96" t="s">
        <v>213</v>
      </c>
      <c r="E40" s="97">
        <v>310.49</v>
      </c>
      <c r="F40" s="98" t="s">
        <v>209</v>
      </c>
      <c r="L40" s="100">
        <f>E40*K40</f>
        <v>0</v>
      </c>
      <c r="N40" s="97">
        <f>E40*M40</f>
        <v>0</v>
      </c>
      <c r="O40" s="98">
        <v>20</v>
      </c>
      <c r="P40" s="98" t="s">
        <v>149</v>
      </c>
      <c r="V40" s="101" t="s">
        <v>112</v>
      </c>
      <c r="W40" s="97">
        <v>90.974000000000004</v>
      </c>
      <c r="X40" s="142" t="s">
        <v>214</v>
      </c>
      <c r="Y40" s="142" t="s">
        <v>212</v>
      </c>
      <c r="Z40" s="95" t="s">
        <v>206</v>
      </c>
      <c r="AB40" s="98">
        <v>1</v>
      </c>
      <c r="AJ40" s="71" t="s">
        <v>152</v>
      </c>
      <c r="AK40" s="71" t="s">
        <v>153</v>
      </c>
    </row>
    <row r="41" spans="1:37">
      <c r="A41" s="93">
        <v>15</v>
      </c>
      <c r="B41" s="94" t="s">
        <v>202</v>
      </c>
      <c r="C41" s="95" t="s">
        <v>215</v>
      </c>
      <c r="D41" s="96" t="s">
        <v>216</v>
      </c>
      <c r="E41" s="97">
        <v>3.0470000000000002</v>
      </c>
      <c r="F41" s="98" t="s">
        <v>198</v>
      </c>
      <c r="K41" s="100">
        <v>1.0405</v>
      </c>
      <c r="L41" s="100">
        <f>E41*K41</f>
        <v>3.1704034999999999</v>
      </c>
      <c r="N41" s="97">
        <f>E41*M41</f>
        <v>0</v>
      </c>
      <c r="O41" s="98">
        <v>20</v>
      </c>
      <c r="P41" s="98" t="s">
        <v>149</v>
      </c>
      <c r="V41" s="101" t="s">
        <v>112</v>
      </c>
      <c r="W41" s="97">
        <v>149.023</v>
      </c>
      <c r="X41" s="142" t="s">
        <v>217</v>
      </c>
      <c r="Y41" s="142" t="s">
        <v>215</v>
      </c>
      <c r="Z41" s="95" t="s">
        <v>206</v>
      </c>
      <c r="AB41" s="98">
        <v>1</v>
      </c>
      <c r="AJ41" s="71" t="s">
        <v>152</v>
      </c>
      <c r="AK41" s="71" t="s">
        <v>153</v>
      </c>
    </row>
    <row r="42" spans="1:37">
      <c r="D42" s="143" t="s">
        <v>218</v>
      </c>
      <c r="E42" s="144"/>
      <c r="F42" s="145"/>
      <c r="G42" s="146"/>
      <c r="H42" s="146"/>
      <c r="I42" s="146"/>
      <c r="J42" s="146"/>
      <c r="K42" s="147"/>
      <c r="L42" s="147"/>
      <c r="M42" s="144"/>
      <c r="N42" s="144"/>
      <c r="O42" s="145"/>
      <c r="P42" s="145"/>
      <c r="Q42" s="144"/>
      <c r="R42" s="144"/>
      <c r="S42" s="144"/>
      <c r="T42" s="148"/>
      <c r="U42" s="148"/>
      <c r="V42" s="148" t="s">
        <v>0</v>
      </c>
      <c r="W42" s="144"/>
      <c r="X42" s="149"/>
    </row>
    <row r="43" spans="1:37">
      <c r="D43" s="150" t="s">
        <v>219</v>
      </c>
      <c r="E43" s="151">
        <f>J43</f>
        <v>0</v>
      </c>
      <c r="H43" s="151"/>
      <c r="I43" s="151"/>
      <c r="J43" s="151"/>
      <c r="L43" s="152">
        <f>SUM(L36:L42)</f>
        <v>105.78295591999999</v>
      </c>
      <c r="N43" s="153">
        <f>SUM(N36:N42)</f>
        <v>0</v>
      </c>
      <c r="W43" s="97">
        <f>SUM(W36:W42)</f>
        <v>455.99</v>
      </c>
    </row>
    <row r="45" spans="1:37">
      <c r="B45" s="95" t="s">
        <v>220</v>
      </c>
    </row>
    <row r="46" spans="1:37">
      <c r="A46" s="93">
        <v>16</v>
      </c>
      <c r="B46" s="94" t="s">
        <v>202</v>
      </c>
      <c r="C46" s="95" t="s">
        <v>221</v>
      </c>
      <c r="D46" s="96" t="s">
        <v>222</v>
      </c>
      <c r="E46" s="97">
        <v>24.827000000000002</v>
      </c>
      <c r="F46" s="98" t="s">
        <v>148</v>
      </c>
      <c r="K46" s="100">
        <v>2.4468000000000001</v>
      </c>
      <c r="L46" s="100">
        <f>E46*K46</f>
        <v>60.746703600000004</v>
      </c>
      <c r="N46" s="97">
        <f>E46*M46</f>
        <v>0</v>
      </c>
      <c r="O46" s="98">
        <v>20</v>
      </c>
      <c r="P46" s="98" t="s">
        <v>149</v>
      </c>
      <c r="V46" s="101" t="s">
        <v>112</v>
      </c>
      <c r="W46" s="97">
        <v>23.164000000000001</v>
      </c>
      <c r="X46" s="142" t="s">
        <v>223</v>
      </c>
      <c r="Y46" s="142" t="s">
        <v>221</v>
      </c>
      <c r="Z46" s="95" t="s">
        <v>206</v>
      </c>
      <c r="AB46" s="98">
        <v>1</v>
      </c>
      <c r="AJ46" s="71" t="s">
        <v>152</v>
      </c>
      <c r="AK46" s="71" t="s">
        <v>153</v>
      </c>
    </row>
    <row r="47" spans="1:37">
      <c r="A47" s="93">
        <v>17</v>
      </c>
      <c r="B47" s="94" t="s">
        <v>202</v>
      </c>
      <c r="C47" s="95" t="s">
        <v>224</v>
      </c>
      <c r="D47" s="96" t="s">
        <v>225</v>
      </c>
      <c r="E47" s="97">
        <v>82.757000000000005</v>
      </c>
      <c r="F47" s="98" t="s">
        <v>209</v>
      </c>
      <c r="K47" s="100">
        <v>1.99E-3</v>
      </c>
      <c r="L47" s="100">
        <f>E47*K47</f>
        <v>0.16468643000000002</v>
      </c>
      <c r="N47" s="97">
        <f>E47*M47</f>
        <v>0</v>
      </c>
      <c r="O47" s="98">
        <v>20</v>
      </c>
      <c r="P47" s="98" t="s">
        <v>149</v>
      </c>
      <c r="V47" s="101" t="s">
        <v>112</v>
      </c>
      <c r="W47" s="97">
        <v>40.551000000000002</v>
      </c>
      <c r="X47" s="142" t="s">
        <v>226</v>
      </c>
      <c r="Y47" s="142" t="s">
        <v>224</v>
      </c>
      <c r="Z47" s="95" t="s">
        <v>206</v>
      </c>
      <c r="AB47" s="98">
        <v>1</v>
      </c>
      <c r="AJ47" s="71" t="s">
        <v>152</v>
      </c>
      <c r="AK47" s="71" t="s">
        <v>153</v>
      </c>
    </row>
    <row r="48" spans="1:37">
      <c r="D48" s="143" t="s">
        <v>227</v>
      </c>
      <c r="E48" s="144"/>
      <c r="F48" s="145"/>
      <c r="G48" s="146"/>
      <c r="H48" s="146"/>
      <c r="I48" s="146"/>
      <c r="J48" s="146"/>
      <c r="K48" s="147"/>
      <c r="L48" s="147"/>
      <c r="M48" s="144"/>
      <c r="N48" s="144"/>
      <c r="O48" s="145"/>
      <c r="P48" s="145"/>
      <c r="Q48" s="144"/>
      <c r="R48" s="144"/>
      <c r="S48" s="144"/>
      <c r="T48" s="148"/>
      <c r="U48" s="148"/>
      <c r="V48" s="148" t="s">
        <v>0</v>
      </c>
      <c r="W48" s="144"/>
      <c r="X48" s="149"/>
    </row>
    <row r="49" spans="1:37">
      <c r="A49" s="93">
        <v>18</v>
      </c>
      <c r="B49" s="94" t="s">
        <v>202</v>
      </c>
      <c r="C49" s="95" t="s">
        <v>228</v>
      </c>
      <c r="D49" s="96" t="s">
        <v>229</v>
      </c>
      <c r="E49" s="97">
        <v>82.757000000000005</v>
      </c>
      <c r="F49" s="98" t="s">
        <v>209</v>
      </c>
      <c r="L49" s="100">
        <f>E49*K49</f>
        <v>0</v>
      </c>
      <c r="N49" s="97">
        <f>E49*M49</f>
        <v>0</v>
      </c>
      <c r="O49" s="98">
        <v>20</v>
      </c>
      <c r="P49" s="98" t="s">
        <v>149</v>
      </c>
      <c r="V49" s="101" t="s">
        <v>112</v>
      </c>
      <c r="W49" s="97">
        <v>21.847999999999999</v>
      </c>
      <c r="X49" s="142" t="s">
        <v>230</v>
      </c>
      <c r="Y49" s="142" t="s">
        <v>228</v>
      </c>
      <c r="Z49" s="95" t="s">
        <v>206</v>
      </c>
      <c r="AB49" s="98">
        <v>1</v>
      </c>
      <c r="AJ49" s="71" t="s">
        <v>152</v>
      </c>
      <c r="AK49" s="71" t="s">
        <v>153</v>
      </c>
    </row>
    <row r="50" spans="1:37">
      <c r="A50" s="93">
        <v>19</v>
      </c>
      <c r="B50" s="94" t="s">
        <v>202</v>
      </c>
      <c r="C50" s="95" t="s">
        <v>231</v>
      </c>
      <c r="D50" s="96" t="s">
        <v>232</v>
      </c>
      <c r="E50" s="97">
        <v>82.757000000000005</v>
      </c>
      <c r="F50" s="98" t="s">
        <v>209</v>
      </c>
      <c r="K50" s="100">
        <v>2.98E-3</v>
      </c>
      <c r="L50" s="100">
        <f>E50*K50</f>
        <v>0.24661586000000002</v>
      </c>
      <c r="N50" s="97">
        <f>E50*M50</f>
        <v>0</v>
      </c>
      <c r="O50" s="98">
        <v>20</v>
      </c>
      <c r="P50" s="98" t="s">
        <v>149</v>
      </c>
      <c r="V50" s="101" t="s">
        <v>112</v>
      </c>
      <c r="W50" s="97">
        <v>39.805999999999997</v>
      </c>
      <c r="X50" s="142" t="s">
        <v>233</v>
      </c>
      <c r="Y50" s="142" t="s">
        <v>231</v>
      </c>
      <c r="Z50" s="95" t="s">
        <v>206</v>
      </c>
      <c r="AB50" s="98">
        <v>1</v>
      </c>
      <c r="AJ50" s="71" t="s">
        <v>152</v>
      </c>
      <c r="AK50" s="71" t="s">
        <v>153</v>
      </c>
    </row>
    <row r="51" spans="1:37">
      <c r="A51" s="93">
        <v>20</v>
      </c>
      <c r="B51" s="94" t="s">
        <v>202</v>
      </c>
      <c r="C51" s="95" t="s">
        <v>234</v>
      </c>
      <c r="D51" s="96" t="s">
        <v>235</v>
      </c>
      <c r="E51" s="97">
        <v>82.757000000000005</v>
      </c>
      <c r="F51" s="98" t="s">
        <v>209</v>
      </c>
      <c r="L51" s="100">
        <f>E51*K51</f>
        <v>0</v>
      </c>
      <c r="N51" s="97">
        <f>E51*M51</f>
        <v>0</v>
      </c>
      <c r="O51" s="98">
        <v>20</v>
      </c>
      <c r="P51" s="98" t="s">
        <v>149</v>
      </c>
      <c r="V51" s="101" t="s">
        <v>112</v>
      </c>
      <c r="W51" s="97">
        <v>17.213000000000001</v>
      </c>
      <c r="X51" s="142" t="s">
        <v>236</v>
      </c>
      <c r="Y51" s="142" t="s">
        <v>234</v>
      </c>
      <c r="Z51" s="95" t="s">
        <v>206</v>
      </c>
      <c r="AB51" s="98">
        <v>1</v>
      </c>
      <c r="AJ51" s="71" t="s">
        <v>152</v>
      </c>
      <c r="AK51" s="71" t="s">
        <v>153</v>
      </c>
    </row>
    <row r="52" spans="1:37">
      <c r="A52" s="93">
        <v>21</v>
      </c>
      <c r="B52" s="94" t="s">
        <v>202</v>
      </c>
      <c r="C52" s="95" t="s">
        <v>237</v>
      </c>
      <c r="D52" s="96" t="s">
        <v>238</v>
      </c>
      <c r="E52" s="97">
        <v>1.105</v>
      </c>
      <c r="F52" s="98" t="s">
        <v>198</v>
      </c>
      <c r="K52" s="100">
        <v>1.0442400000000001</v>
      </c>
      <c r="L52" s="100">
        <f>E52*K52</f>
        <v>1.1538851999999999</v>
      </c>
      <c r="N52" s="97">
        <f>E52*M52</f>
        <v>0</v>
      </c>
      <c r="O52" s="98">
        <v>20</v>
      </c>
      <c r="P52" s="98" t="s">
        <v>149</v>
      </c>
      <c r="V52" s="101" t="s">
        <v>112</v>
      </c>
      <c r="W52" s="97">
        <v>55.704000000000001</v>
      </c>
      <c r="X52" s="142" t="s">
        <v>239</v>
      </c>
      <c r="Y52" s="142" t="s">
        <v>237</v>
      </c>
      <c r="Z52" s="95" t="s">
        <v>206</v>
      </c>
      <c r="AB52" s="98">
        <v>1</v>
      </c>
      <c r="AJ52" s="71" t="s">
        <v>152</v>
      </c>
      <c r="AK52" s="71" t="s">
        <v>153</v>
      </c>
    </row>
    <row r="53" spans="1:37">
      <c r="D53" s="143" t="s">
        <v>240</v>
      </c>
      <c r="E53" s="144"/>
      <c r="F53" s="145"/>
      <c r="G53" s="146"/>
      <c r="H53" s="146"/>
      <c r="I53" s="146"/>
      <c r="J53" s="146"/>
      <c r="K53" s="147"/>
      <c r="L53" s="147"/>
      <c r="M53" s="144"/>
      <c r="N53" s="144"/>
      <c r="O53" s="145"/>
      <c r="P53" s="145"/>
      <c r="Q53" s="144"/>
      <c r="R53" s="144"/>
      <c r="S53" s="144"/>
      <c r="T53" s="148"/>
      <c r="U53" s="148"/>
      <c r="V53" s="148" t="s">
        <v>0</v>
      </c>
      <c r="W53" s="144"/>
      <c r="X53" s="149"/>
    </row>
    <row r="54" spans="1:37">
      <c r="D54" s="150" t="s">
        <v>241</v>
      </c>
      <c r="E54" s="151">
        <f>J54</f>
        <v>0</v>
      </c>
      <c r="H54" s="151"/>
      <c r="I54" s="151"/>
      <c r="J54" s="151"/>
      <c r="L54" s="152">
        <f>SUM(L45:L53)</f>
        <v>62.311891090000003</v>
      </c>
      <c r="N54" s="153">
        <f>SUM(N45:N53)</f>
        <v>0</v>
      </c>
      <c r="W54" s="97">
        <f>SUM(W45:W53)</f>
        <v>198.286</v>
      </c>
    </row>
    <row r="56" spans="1:37">
      <c r="B56" s="95" t="s">
        <v>242</v>
      </c>
    </row>
    <row r="57" spans="1:37">
      <c r="A57" s="93">
        <v>22</v>
      </c>
      <c r="B57" s="94" t="s">
        <v>243</v>
      </c>
      <c r="C57" s="95" t="s">
        <v>244</v>
      </c>
      <c r="D57" s="96" t="s">
        <v>245</v>
      </c>
      <c r="E57" s="97">
        <v>13.95</v>
      </c>
      <c r="F57" s="98" t="s">
        <v>209</v>
      </c>
      <c r="K57" s="100">
        <v>8.4199999999999997E-2</v>
      </c>
      <c r="L57" s="100">
        <f>E57*K57</f>
        <v>1.1745899999999998</v>
      </c>
      <c r="N57" s="97">
        <f>E57*M57</f>
        <v>0</v>
      </c>
      <c r="O57" s="98">
        <v>20</v>
      </c>
      <c r="P57" s="98" t="s">
        <v>149</v>
      </c>
      <c r="V57" s="101" t="s">
        <v>112</v>
      </c>
      <c r="W57" s="97">
        <v>10.951000000000001</v>
      </c>
      <c r="X57" s="142" t="s">
        <v>246</v>
      </c>
      <c r="Y57" s="142" t="s">
        <v>244</v>
      </c>
      <c r="Z57" s="95" t="s">
        <v>247</v>
      </c>
      <c r="AB57" s="98">
        <v>1</v>
      </c>
      <c r="AJ57" s="71" t="s">
        <v>152</v>
      </c>
      <c r="AK57" s="71" t="s">
        <v>153</v>
      </c>
    </row>
    <row r="58" spans="1:37">
      <c r="A58" s="93">
        <v>23</v>
      </c>
      <c r="B58" s="94" t="s">
        <v>248</v>
      </c>
      <c r="C58" s="95" t="s">
        <v>249</v>
      </c>
      <c r="D58" s="96" t="s">
        <v>250</v>
      </c>
      <c r="E58" s="97">
        <v>14.228999999999999</v>
      </c>
      <c r="F58" s="98" t="s">
        <v>209</v>
      </c>
      <c r="K58" s="100">
        <v>0.13800000000000001</v>
      </c>
      <c r="L58" s="100">
        <f>E58*K58</f>
        <v>1.9636020000000001</v>
      </c>
      <c r="N58" s="97">
        <f>E58*M58</f>
        <v>0</v>
      </c>
      <c r="O58" s="98">
        <v>20</v>
      </c>
      <c r="P58" s="98" t="s">
        <v>149</v>
      </c>
      <c r="V58" s="101" t="s">
        <v>104</v>
      </c>
      <c r="X58" s="142" t="s">
        <v>249</v>
      </c>
      <c r="Y58" s="142" t="s">
        <v>249</v>
      </c>
      <c r="Z58" s="95" t="s">
        <v>251</v>
      </c>
      <c r="AA58" s="95" t="s">
        <v>149</v>
      </c>
      <c r="AB58" s="98">
        <v>2</v>
      </c>
      <c r="AJ58" s="71" t="s">
        <v>252</v>
      </c>
      <c r="AK58" s="71" t="s">
        <v>153</v>
      </c>
    </row>
    <row r="59" spans="1:37">
      <c r="D59" s="150" t="s">
        <v>253</v>
      </c>
      <c r="E59" s="151">
        <f>J59</f>
        <v>0</v>
      </c>
      <c r="H59" s="151"/>
      <c r="I59" s="151"/>
      <c r="J59" s="151"/>
      <c r="L59" s="152">
        <f>SUM(L56:L58)</f>
        <v>3.1381920000000001</v>
      </c>
      <c r="N59" s="153">
        <f>SUM(N56:N58)</f>
        <v>0</v>
      </c>
      <c r="W59" s="97">
        <f>SUM(W56:W58)</f>
        <v>10.951000000000001</v>
      </c>
    </row>
    <row r="61" spans="1:37">
      <c r="B61" s="95" t="s">
        <v>254</v>
      </c>
    </row>
    <row r="62" spans="1:37">
      <c r="A62" s="93">
        <v>24</v>
      </c>
      <c r="B62" s="94" t="s">
        <v>202</v>
      </c>
      <c r="C62" s="95" t="s">
        <v>255</v>
      </c>
      <c r="D62" s="96" t="s">
        <v>256</v>
      </c>
      <c r="E62" s="97">
        <v>6.5519999999999996</v>
      </c>
      <c r="F62" s="98" t="s">
        <v>148</v>
      </c>
      <c r="K62" s="100">
        <v>2.3793099999999998</v>
      </c>
      <c r="L62" s="100">
        <f>E62*K62</f>
        <v>15.589239119999998</v>
      </c>
      <c r="N62" s="97">
        <f>E62*M62</f>
        <v>0</v>
      </c>
      <c r="O62" s="98">
        <v>20</v>
      </c>
      <c r="P62" s="98" t="s">
        <v>149</v>
      </c>
      <c r="V62" s="101" t="s">
        <v>112</v>
      </c>
      <c r="W62" s="97">
        <v>16.164000000000001</v>
      </c>
      <c r="X62" s="142" t="s">
        <v>257</v>
      </c>
      <c r="Y62" s="142" t="s">
        <v>255</v>
      </c>
      <c r="Z62" s="95" t="s">
        <v>206</v>
      </c>
      <c r="AB62" s="98">
        <v>1</v>
      </c>
      <c r="AJ62" s="71" t="s">
        <v>152</v>
      </c>
      <c r="AK62" s="71" t="s">
        <v>153</v>
      </c>
    </row>
    <row r="63" spans="1:37">
      <c r="D63" s="143" t="s">
        <v>258</v>
      </c>
      <c r="E63" s="144"/>
      <c r="F63" s="145"/>
      <c r="G63" s="146"/>
      <c r="H63" s="146"/>
      <c r="I63" s="146"/>
      <c r="J63" s="146"/>
      <c r="K63" s="147"/>
      <c r="L63" s="147"/>
      <c r="M63" s="144"/>
      <c r="N63" s="144"/>
      <c r="O63" s="145"/>
      <c r="P63" s="145"/>
      <c r="Q63" s="144"/>
      <c r="R63" s="144"/>
      <c r="S63" s="144"/>
      <c r="T63" s="148"/>
      <c r="U63" s="148"/>
      <c r="V63" s="148" t="s">
        <v>0</v>
      </c>
      <c r="W63" s="144"/>
      <c r="X63" s="149"/>
    </row>
    <row r="64" spans="1:37">
      <c r="A64" s="93">
        <v>25</v>
      </c>
      <c r="B64" s="94" t="s">
        <v>202</v>
      </c>
      <c r="C64" s="95" t="s">
        <v>259</v>
      </c>
      <c r="D64" s="96" t="s">
        <v>260</v>
      </c>
      <c r="E64" s="97">
        <v>54.6</v>
      </c>
      <c r="F64" s="98" t="s">
        <v>209</v>
      </c>
      <c r="K64" s="100">
        <v>8.7600000000000004E-3</v>
      </c>
      <c r="L64" s="100">
        <f>E64*K64</f>
        <v>0.47829600000000005</v>
      </c>
      <c r="N64" s="97">
        <f>E64*M64</f>
        <v>0</v>
      </c>
      <c r="O64" s="98">
        <v>20</v>
      </c>
      <c r="P64" s="98" t="s">
        <v>149</v>
      </c>
      <c r="V64" s="101" t="s">
        <v>112</v>
      </c>
      <c r="W64" s="97">
        <v>25.170999999999999</v>
      </c>
      <c r="X64" s="142" t="s">
        <v>261</v>
      </c>
      <c r="Y64" s="142" t="s">
        <v>259</v>
      </c>
      <c r="Z64" s="95" t="s">
        <v>262</v>
      </c>
      <c r="AB64" s="98">
        <v>1</v>
      </c>
      <c r="AJ64" s="71" t="s">
        <v>152</v>
      </c>
      <c r="AK64" s="71" t="s">
        <v>153</v>
      </c>
    </row>
    <row r="65" spans="1:37" ht="25.5">
      <c r="A65" s="93">
        <v>26</v>
      </c>
      <c r="B65" s="94" t="s">
        <v>202</v>
      </c>
      <c r="C65" s="95" t="s">
        <v>263</v>
      </c>
      <c r="D65" s="96" t="s">
        <v>264</v>
      </c>
      <c r="E65" s="97">
        <v>54.6</v>
      </c>
      <c r="F65" s="98" t="s">
        <v>209</v>
      </c>
      <c r="K65" s="100">
        <v>6.3E-2</v>
      </c>
      <c r="L65" s="100">
        <f>E65*K65</f>
        <v>3.4398</v>
      </c>
      <c r="N65" s="97">
        <f>E65*M65</f>
        <v>0</v>
      </c>
      <c r="O65" s="98">
        <v>20</v>
      </c>
      <c r="P65" s="98" t="s">
        <v>149</v>
      </c>
      <c r="V65" s="101" t="s">
        <v>112</v>
      </c>
      <c r="W65" s="97">
        <v>20.693000000000001</v>
      </c>
      <c r="X65" s="142" t="s">
        <v>265</v>
      </c>
      <c r="Y65" s="142" t="s">
        <v>263</v>
      </c>
      <c r="Z65" s="95" t="s">
        <v>206</v>
      </c>
      <c r="AB65" s="98">
        <v>1</v>
      </c>
      <c r="AJ65" s="71" t="s">
        <v>152</v>
      </c>
      <c r="AK65" s="71" t="s">
        <v>153</v>
      </c>
    </row>
    <row r="66" spans="1:37">
      <c r="A66" s="93">
        <v>27</v>
      </c>
      <c r="B66" s="94" t="s">
        <v>202</v>
      </c>
      <c r="C66" s="95" t="s">
        <v>266</v>
      </c>
      <c r="D66" s="96" t="s">
        <v>267</v>
      </c>
      <c r="E66" s="97">
        <v>54.6</v>
      </c>
      <c r="F66" s="98" t="s">
        <v>209</v>
      </c>
      <c r="K66" s="100">
        <v>4.1200000000000001E-2</v>
      </c>
      <c r="L66" s="100">
        <f>E66*K66</f>
        <v>2.24952</v>
      </c>
      <c r="N66" s="97">
        <f>E66*M66</f>
        <v>0</v>
      </c>
      <c r="O66" s="98">
        <v>20</v>
      </c>
      <c r="P66" s="98" t="s">
        <v>149</v>
      </c>
      <c r="V66" s="101" t="s">
        <v>112</v>
      </c>
      <c r="W66" s="97">
        <v>20.911999999999999</v>
      </c>
      <c r="X66" s="142" t="s">
        <v>268</v>
      </c>
      <c r="Y66" s="142" t="s">
        <v>266</v>
      </c>
      <c r="Z66" s="95" t="s">
        <v>262</v>
      </c>
      <c r="AB66" s="98">
        <v>1</v>
      </c>
      <c r="AJ66" s="71" t="s">
        <v>152</v>
      </c>
      <c r="AK66" s="71" t="s">
        <v>153</v>
      </c>
    </row>
    <row r="67" spans="1:37">
      <c r="A67" s="93">
        <v>28</v>
      </c>
      <c r="B67" s="94" t="s">
        <v>202</v>
      </c>
      <c r="C67" s="95" t="s">
        <v>269</v>
      </c>
      <c r="D67" s="96" t="s">
        <v>270</v>
      </c>
      <c r="E67" s="97">
        <v>2</v>
      </c>
      <c r="F67" s="98" t="s">
        <v>271</v>
      </c>
      <c r="K67" s="100">
        <v>1.8859999999999998E-2</v>
      </c>
      <c r="L67" s="100">
        <f>E67*K67</f>
        <v>3.7719999999999997E-2</v>
      </c>
      <c r="N67" s="97">
        <f>E67*M67</f>
        <v>0</v>
      </c>
      <c r="O67" s="98">
        <v>20</v>
      </c>
      <c r="P67" s="98" t="s">
        <v>149</v>
      </c>
      <c r="V67" s="101" t="s">
        <v>112</v>
      </c>
      <c r="W67" s="97">
        <v>1.508</v>
      </c>
      <c r="X67" s="142" t="s">
        <v>272</v>
      </c>
      <c r="Y67" s="142" t="s">
        <v>269</v>
      </c>
      <c r="Z67" s="95" t="s">
        <v>273</v>
      </c>
      <c r="AB67" s="98">
        <v>1</v>
      </c>
      <c r="AJ67" s="71" t="s">
        <v>152</v>
      </c>
      <c r="AK67" s="71" t="s">
        <v>153</v>
      </c>
    </row>
    <row r="68" spans="1:37">
      <c r="A68" s="93">
        <v>29</v>
      </c>
      <c r="B68" s="94" t="s">
        <v>202</v>
      </c>
      <c r="C68" s="95" t="s">
        <v>274</v>
      </c>
      <c r="D68" s="96" t="s">
        <v>275</v>
      </c>
      <c r="E68" s="97">
        <v>1</v>
      </c>
      <c r="F68" s="98" t="s">
        <v>271</v>
      </c>
      <c r="K68" s="100">
        <v>3.7510000000000002E-2</v>
      </c>
      <c r="L68" s="100">
        <f>E68*K68</f>
        <v>3.7510000000000002E-2</v>
      </c>
      <c r="N68" s="97">
        <f>E68*M68</f>
        <v>0</v>
      </c>
      <c r="O68" s="98">
        <v>20</v>
      </c>
      <c r="P68" s="98" t="s">
        <v>149</v>
      </c>
      <c r="V68" s="101" t="s">
        <v>112</v>
      </c>
      <c r="W68" s="97">
        <v>0.93400000000000005</v>
      </c>
      <c r="X68" s="142" t="s">
        <v>276</v>
      </c>
      <c r="Y68" s="142" t="s">
        <v>274</v>
      </c>
      <c r="Z68" s="95" t="s">
        <v>273</v>
      </c>
      <c r="AB68" s="98">
        <v>1</v>
      </c>
      <c r="AJ68" s="71" t="s">
        <v>152</v>
      </c>
      <c r="AK68" s="71" t="s">
        <v>153</v>
      </c>
    </row>
    <row r="69" spans="1:37">
      <c r="D69" s="150" t="s">
        <v>277</v>
      </c>
      <c r="E69" s="151">
        <f>J69</f>
        <v>0</v>
      </c>
      <c r="H69" s="151"/>
      <c r="I69" s="151"/>
      <c r="J69" s="151"/>
      <c r="L69" s="152">
        <f>SUM(L61:L68)</f>
        <v>21.832085120000002</v>
      </c>
      <c r="N69" s="153">
        <f>SUM(N61:N68)</f>
        <v>0</v>
      </c>
      <c r="W69" s="97">
        <f>SUM(W61:W68)</f>
        <v>85.381999999999991</v>
      </c>
    </row>
    <row r="71" spans="1:37">
      <c r="B71" s="95" t="s">
        <v>278</v>
      </c>
    </row>
    <row r="72" spans="1:37" ht="25.5">
      <c r="A72" s="93">
        <v>30</v>
      </c>
      <c r="B72" s="94" t="s">
        <v>243</v>
      </c>
      <c r="C72" s="95" t="s">
        <v>279</v>
      </c>
      <c r="D72" s="96" t="s">
        <v>280</v>
      </c>
      <c r="E72" s="97">
        <v>29.9</v>
      </c>
      <c r="F72" s="98" t="s">
        <v>281</v>
      </c>
      <c r="K72" s="100">
        <v>8.924E-2</v>
      </c>
      <c r="L72" s="100">
        <f>E72*K72</f>
        <v>2.6682759999999996</v>
      </c>
      <c r="N72" s="97">
        <f>E72*M72</f>
        <v>0</v>
      </c>
      <c r="O72" s="98">
        <v>20</v>
      </c>
      <c r="P72" s="98" t="s">
        <v>149</v>
      </c>
      <c r="V72" s="101" t="s">
        <v>112</v>
      </c>
      <c r="W72" s="97">
        <v>3.14</v>
      </c>
      <c r="X72" s="142" t="s">
        <v>282</v>
      </c>
      <c r="Y72" s="142" t="s">
        <v>279</v>
      </c>
      <c r="Z72" s="95" t="s">
        <v>247</v>
      </c>
      <c r="AB72" s="98">
        <v>1</v>
      </c>
      <c r="AJ72" s="71" t="s">
        <v>152</v>
      </c>
      <c r="AK72" s="71" t="s">
        <v>153</v>
      </c>
    </row>
    <row r="73" spans="1:37">
      <c r="A73" s="93">
        <v>31</v>
      </c>
      <c r="B73" s="94" t="s">
        <v>248</v>
      </c>
      <c r="C73" s="95" t="s">
        <v>283</v>
      </c>
      <c r="D73" s="96" t="s">
        <v>284</v>
      </c>
      <c r="E73" s="97">
        <v>30.199000000000002</v>
      </c>
      <c r="F73" s="98" t="s">
        <v>271</v>
      </c>
      <c r="K73" s="100">
        <v>2.1999999999999999E-2</v>
      </c>
      <c r="L73" s="100">
        <f>E73*K73</f>
        <v>0.66437800000000002</v>
      </c>
      <c r="N73" s="97">
        <f>E73*M73</f>
        <v>0</v>
      </c>
      <c r="O73" s="98">
        <v>20</v>
      </c>
      <c r="P73" s="98" t="s">
        <v>149</v>
      </c>
      <c r="V73" s="101" t="s">
        <v>104</v>
      </c>
      <c r="X73" s="142" t="s">
        <v>283</v>
      </c>
      <c r="Y73" s="142" t="s">
        <v>283</v>
      </c>
      <c r="Z73" s="95" t="s">
        <v>251</v>
      </c>
      <c r="AA73" s="95" t="s">
        <v>149</v>
      </c>
      <c r="AB73" s="98">
        <v>2</v>
      </c>
      <c r="AJ73" s="71" t="s">
        <v>252</v>
      </c>
      <c r="AK73" s="71" t="s">
        <v>153</v>
      </c>
    </row>
    <row r="74" spans="1:37">
      <c r="A74" s="93">
        <v>32</v>
      </c>
      <c r="B74" s="94" t="s">
        <v>285</v>
      </c>
      <c r="C74" s="95" t="s">
        <v>286</v>
      </c>
      <c r="D74" s="96" t="s">
        <v>287</v>
      </c>
      <c r="E74" s="97">
        <v>218.4</v>
      </c>
      <c r="F74" s="98" t="s">
        <v>209</v>
      </c>
      <c r="L74" s="100">
        <f>E74*K74</f>
        <v>0</v>
      </c>
      <c r="N74" s="97">
        <f>E74*M74</f>
        <v>0</v>
      </c>
      <c r="O74" s="98">
        <v>20</v>
      </c>
      <c r="P74" s="98" t="s">
        <v>149</v>
      </c>
      <c r="V74" s="101" t="s">
        <v>112</v>
      </c>
      <c r="W74" s="97">
        <v>44.116999999999997</v>
      </c>
      <c r="X74" s="142" t="s">
        <v>288</v>
      </c>
      <c r="Y74" s="142" t="s">
        <v>286</v>
      </c>
      <c r="Z74" s="95" t="s">
        <v>289</v>
      </c>
      <c r="AB74" s="98">
        <v>1</v>
      </c>
      <c r="AJ74" s="71" t="s">
        <v>152</v>
      </c>
      <c r="AK74" s="71" t="s">
        <v>153</v>
      </c>
    </row>
    <row r="75" spans="1:37">
      <c r="D75" s="143" t="s">
        <v>290</v>
      </c>
      <c r="E75" s="144"/>
      <c r="F75" s="145"/>
      <c r="G75" s="146"/>
      <c r="H75" s="146"/>
      <c r="I75" s="146"/>
      <c r="J75" s="146"/>
      <c r="K75" s="147"/>
      <c r="L75" s="147"/>
      <c r="M75" s="144"/>
      <c r="N75" s="144"/>
      <c r="O75" s="145"/>
      <c r="P75" s="145"/>
      <c r="Q75" s="144"/>
      <c r="R75" s="144"/>
      <c r="S75" s="144"/>
      <c r="T75" s="148"/>
      <c r="U75" s="148"/>
      <c r="V75" s="148" t="s">
        <v>0</v>
      </c>
      <c r="W75" s="144"/>
      <c r="X75" s="149"/>
    </row>
    <row r="76" spans="1:37">
      <c r="A76" s="93">
        <v>33</v>
      </c>
      <c r="B76" s="94" t="s">
        <v>285</v>
      </c>
      <c r="C76" s="95" t="s">
        <v>291</v>
      </c>
      <c r="D76" s="96" t="s">
        <v>292</v>
      </c>
      <c r="E76" s="97">
        <v>218.4</v>
      </c>
      <c r="F76" s="98" t="s">
        <v>209</v>
      </c>
      <c r="L76" s="100">
        <f>E76*K76</f>
        <v>0</v>
      </c>
      <c r="N76" s="97">
        <f>E76*M76</f>
        <v>0</v>
      </c>
      <c r="O76" s="98">
        <v>20</v>
      </c>
      <c r="P76" s="98" t="s">
        <v>149</v>
      </c>
      <c r="V76" s="101" t="s">
        <v>112</v>
      </c>
      <c r="W76" s="97">
        <v>25.116</v>
      </c>
      <c r="X76" s="142" t="s">
        <v>293</v>
      </c>
      <c r="Y76" s="142" t="s">
        <v>291</v>
      </c>
      <c r="Z76" s="95" t="s">
        <v>289</v>
      </c>
      <c r="AB76" s="98">
        <v>1</v>
      </c>
      <c r="AJ76" s="71" t="s">
        <v>152</v>
      </c>
      <c r="AK76" s="71" t="s">
        <v>153</v>
      </c>
    </row>
    <row r="77" spans="1:37">
      <c r="A77" s="93">
        <v>34</v>
      </c>
      <c r="B77" s="94" t="s">
        <v>285</v>
      </c>
      <c r="C77" s="95" t="s">
        <v>294</v>
      </c>
      <c r="D77" s="96" t="s">
        <v>295</v>
      </c>
      <c r="E77" s="97">
        <v>54.6</v>
      </c>
      <c r="F77" s="98" t="s">
        <v>209</v>
      </c>
      <c r="K77" s="100">
        <v>5.8799999999999998E-3</v>
      </c>
      <c r="L77" s="100">
        <f>E77*K77</f>
        <v>0.321048</v>
      </c>
      <c r="N77" s="97">
        <f>E77*M77</f>
        <v>0</v>
      </c>
      <c r="O77" s="98">
        <v>20</v>
      </c>
      <c r="P77" s="98" t="s">
        <v>149</v>
      </c>
      <c r="V77" s="101" t="s">
        <v>112</v>
      </c>
      <c r="W77" s="97">
        <v>18.454999999999998</v>
      </c>
      <c r="X77" s="142" t="s">
        <v>296</v>
      </c>
      <c r="Y77" s="142" t="s">
        <v>294</v>
      </c>
      <c r="Z77" s="95" t="s">
        <v>289</v>
      </c>
      <c r="AB77" s="98">
        <v>1</v>
      </c>
      <c r="AJ77" s="71" t="s">
        <v>152</v>
      </c>
      <c r="AK77" s="71" t="s">
        <v>153</v>
      </c>
    </row>
    <row r="78" spans="1:37">
      <c r="A78" s="93">
        <v>35</v>
      </c>
      <c r="B78" s="94" t="s">
        <v>202</v>
      </c>
      <c r="C78" s="95" t="s">
        <v>297</v>
      </c>
      <c r="D78" s="96" t="s">
        <v>298</v>
      </c>
      <c r="E78" s="97">
        <v>54.6</v>
      </c>
      <c r="F78" s="98" t="s">
        <v>209</v>
      </c>
      <c r="K78" s="100">
        <v>2.0000000000000002E-5</v>
      </c>
      <c r="L78" s="100">
        <f>E78*K78</f>
        <v>1.0920000000000001E-3</v>
      </c>
      <c r="N78" s="97">
        <f>E78*M78</f>
        <v>0</v>
      </c>
      <c r="O78" s="98">
        <v>20</v>
      </c>
      <c r="P78" s="98" t="s">
        <v>149</v>
      </c>
      <c r="V78" s="101" t="s">
        <v>112</v>
      </c>
      <c r="W78" s="97">
        <v>15.452</v>
      </c>
      <c r="X78" s="142" t="s">
        <v>299</v>
      </c>
      <c r="Y78" s="142" t="s">
        <v>297</v>
      </c>
      <c r="Z78" s="95" t="s">
        <v>300</v>
      </c>
      <c r="AB78" s="98" t="s">
        <v>87</v>
      </c>
      <c r="AJ78" s="71" t="s">
        <v>152</v>
      </c>
      <c r="AK78" s="71" t="s">
        <v>153</v>
      </c>
    </row>
    <row r="79" spans="1:37">
      <c r="D79" s="150" t="s">
        <v>301</v>
      </c>
      <c r="E79" s="151">
        <f>J79</f>
        <v>0</v>
      </c>
      <c r="H79" s="151"/>
      <c r="I79" s="151"/>
      <c r="J79" s="151"/>
      <c r="L79" s="152">
        <f>SUM(L71:L78)</f>
        <v>3.6547939999999999</v>
      </c>
      <c r="N79" s="153">
        <f>SUM(N71:N78)</f>
        <v>0</v>
      </c>
      <c r="W79" s="97">
        <f>SUM(W71:W78)</f>
        <v>106.27999999999999</v>
      </c>
    </row>
    <row r="81" spans="1:37">
      <c r="D81" s="150" t="s">
        <v>302</v>
      </c>
      <c r="E81" s="153">
        <f>J81</f>
        <v>0</v>
      </c>
      <c r="H81" s="151"/>
      <c r="I81" s="151"/>
      <c r="J81" s="151"/>
      <c r="L81" s="152">
        <f>+L26+L34+L43+L54+L59+L69+L79</f>
        <v>309.15524115999995</v>
      </c>
      <c r="N81" s="153">
        <f>+N26+N34+N43+N54+N59+N69+N79</f>
        <v>0</v>
      </c>
      <c r="W81" s="97">
        <f>+W26+W34+W43+W54+W59+W69+W79</f>
        <v>1045.432</v>
      </c>
    </row>
    <row r="83" spans="1:37">
      <c r="B83" s="141" t="s">
        <v>303</v>
      </c>
    </row>
    <row r="84" spans="1:37">
      <c r="B84" s="95" t="s">
        <v>304</v>
      </c>
    </row>
    <row r="85" spans="1:37">
      <c r="A85" s="93">
        <v>36</v>
      </c>
      <c r="B85" s="94" t="s">
        <v>305</v>
      </c>
      <c r="C85" s="95" t="s">
        <v>306</v>
      </c>
      <c r="D85" s="96" t="s">
        <v>307</v>
      </c>
      <c r="E85" s="97">
        <v>87.36</v>
      </c>
      <c r="F85" s="98" t="s">
        <v>209</v>
      </c>
      <c r="K85" s="100">
        <v>3.0000000000000001E-5</v>
      </c>
      <c r="L85" s="100">
        <f>E85*K85</f>
        <v>2.6208E-3</v>
      </c>
      <c r="N85" s="97">
        <f>E85*M85</f>
        <v>0</v>
      </c>
      <c r="O85" s="98">
        <v>20</v>
      </c>
      <c r="P85" s="98" t="s">
        <v>149</v>
      </c>
      <c r="V85" s="101" t="s">
        <v>308</v>
      </c>
      <c r="W85" s="97">
        <v>30.401</v>
      </c>
      <c r="X85" s="142" t="s">
        <v>309</v>
      </c>
      <c r="Y85" s="142" t="s">
        <v>306</v>
      </c>
      <c r="Z85" s="95" t="s">
        <v>310</v>
      </c>
      <c r="AB85" s="98">
        <v>1</v>
      </c>
      <c r="AJ85" s="71" t="s">
        <v>311</v>
      </c>
      <c r="AK85" s="71" t="s">
        <v>153</v>
      </c>
    </row>
    <row r="86" spans="1:37">
      <c r="D86" s="143" t="s">
        <v>312</v>
      </c>
      <c r="E86" s="144"/>
      <c r="F86" s="145"/>
      <c r="G86" s="146"/>
      <c r="H86" s="146"/>
      <c r="I86" s="146"/>
      <c r="J86" s="146"/>
      <c r="K86" s="147"/>
      <c r="L86" s="147"/>
      <c r="M86" s="144"/>
      <c r="N86" s="144"/>
      <c r="O86" s="145"/>
      <c r="P86" s="145"/>
      <c r="Q86" s="144"/>
      <c r="R86" s="144"/>
      <c r="S86" s="144"/>
      <c r="T86" s="148"/>
      <c r="U86" s="148"/>
      <c r="V86" s="148" t="s">
        <v>0</v>
      </c>
      <c r="W86" s="144"/>
      <c r="X86" s="149"/>
    </row>
    <row r="87" spans="1:37">
      <c r="D87" s="143" t="s">
        <v>313</v>
      </c>
      <c r="E87" s="144"/>
      <c r="F87" s="145"/>
      <c r="G87" s="146"/>
      <c r="H87" s="146"/>
      <c r="I87" s="146"/>
      <c r="J87" s="146"/>
      <c r="K87" s="147"/>
      <c r="L87" s="147"/>
      <c r="M87" s="144"/>
      <c r="N87" s="144"/>
      <c r="O87" s="145"/>
      <c r="P87" s="145"/>
      <c r="Q87" s="144"/>
      <c r="R87" s="144"/>
      <c r="S87" s="144"/>
      <c r="T87" s="148"/>
      <c r="U87" s="148"/>
      <c r="V87" s="148" t="s">
        <v>0</v>
      </c>
      <c r="W87" s="144"/>
      <c r="X87" s="149"/>
    </row>
    <row r="88" spans="1:37">
      <c r="A88" s="93">
        <v>37</v>
      </c>
      <c r="B88" s="94" t="s">
        <v>248</v>
      </c>
      <c r="C88" s="95" t="s">
        <v>314</v>
      </c>
      <c r="D88" s="96" t="s">
        <v>315</v>
      </c>
      <c r="E88" s="97">
        <v>98.716999999999999</v>
      </c>
      <c r="F88" s="98" t="s">
        <v>209</v>
      </c>
      <c r="K88" s="100">
        <v>1.91E-3</v>
      </c>
      <c r="L88" s="100">
        <f>E88*K88</f>
        <v>0.18854947</v>
      </c>
      <c r="N88" s="97">
        <f>E88*M88</f>
        <v>0</v>
      </c>
      <c r="O88" s="98">
        <v>20</v>
      </c>
      <c r="P88" s="98" t="s">
        <v>149</v>
      </c>
      <c r="V88" s="101" t="s">
        <v>104</v>
      </c>
      <c r="X88" s="142" t="s">
        <v>314</v>
      </c>
      <c r="Y88" s="142" t="s">
        <v>314</v>
      </c>
      <c r="Z88" s="95" t="s">
        <v>316</v>
      </c>
      <c r="AA88" s="95" t="s">
        <v>149</v>
      </c>
      <c r="AB88" s="98">
        <v>2</v>
      </c>
      <c r="AJ88" s="71" t="s">
        <v>317</v>
      </c>
      <c r="AK88" s="71" t="s">
        <v>153</v>
      </c>
    </row>
    <row r="89" spans="1:37">
      <c r="D89" s="143" t="s">
        <v>318</v>
      </c>
      <c r="E89" s="144"/>
      <c r="F89" s="145"/>
      <c r="G89" s="146"/>
      <c r="H89" s="146"/>
      <c r="I89" s="146"/>
      <c r="J89" s="146"/>
      <c r="K89" s="147"/>
      <c r="L89" s="147"/>
      <c r="M89" s="144"/>
      <c r="N89" s="144"/>
      <c r="O89" s="145"/>
      <c r="P89" s="145"/>
      <c r="Q89" s="144"/>
      <c r="R89" s="144"/>
      <c r="S89" s="144"/>
      <c r="T89" s="148"/>
      <c r="U89" s="148"/>
      <c r="V89" s="148" t="s">
        <v>0</v>
      </c>
      <c r="W89" s="144"/>
      <c r="X89" s="149"/>
    </row>
    <row r="90" spans="1:37">
      <c r="A90" s="93">
        <v>38</v>
      </c>
      <c r="B90" s="94" t="s">
        <v>305</v>
      </c>
      <c r="C90" s="95" t="s">
        <v>319</v>
      </c>
      <c r="D90" s="96" t="s">
        <v>320</v>
      </c>
      <c r="E90" s="97">
        <v>87.36</v>
      </c>
      <c r="F90" s="98" t="s">
        <v>209</v>
      </c>
      <c r="L90" s="100">
        <f>E90*K90</f>
        <v>0</v>
      </c>
      <c r="N90" s="97">
        <f>E90*M90</f>
        <v>0</v>
      </c>
      <c r="O90" s="98">
        <v>20</v>
      </c>
      <c r="P90" s="98" t="s">
        <v>149</v>
      </c>
      <c r="V90" s="101" t="s">
        <v>308</v>
      </c>
      <c r="W90" s="97">
        <v>9.4350000000000005</v>
      </c>
      <c r="X90" s="142" t="s">
        <v>321</v>
      </c>
      <c r="Y90" s="142" t="s">
        <v>319</v>
      </c>
      <c r="Z90" s="95" t="s">
        <v>310</v>
      </c>
      <c r="AB90" s="98">
        <v>1</v>
      </c>
      <c r="AJ90" s="71" t="s">
        <v>311</v>
      </c>
      <c r="AK90" s="71" t="s">
        <v>153</v>
      </c>
    </row>
    <row r="91" spans="1:37">
      <c r="D91" s="143" t="s">
        <v>322</v>
      </c>
      <c r="E91" s="144"/>
      <c r="F91" s="145"/>
      <c r="G91" s="146"/>
      <c r="H91" s="146"/>
      <c r="I91" s="146"/>
      <c r="J91" s="146"/>
      <c r="K91" s="147"/>
      <c r="L91" s="147"/>
      <c r="M91" s="144"/>
      <c r="N91" s="144"/>
      <c r="O91" s="145"/>
      <c r="P91" s="145"/>
      <c r="Q91" s="144"/>
      <c r="R91" s="144"/>
      <c r="S91" s="144"/>
      <c r="T91" s="148"/>
      <c r="U91" s="148"/>
      <c r="V91" s="148" t="s">
        <v>0</v>
      </c>
      <c r="W91" s="144"/>
      <c r="X91" s="149"/>
    </row>
    <row r="92" spans="1:37">
      <c r="A92" s="93">
        <v>39</v>
      </c>
      <c r="B92" s="94" t="s">
        <v>305</v>
      </c>
      <c r="C92" s="95" t="s">
        <v>323</v>
      </c>
      <c r="D92" s="96" t="s">
        <v>324</v>
      </c>
      <c r="E92" s="97">
        <v>87.36</v>
      </c>
      <c r="F92" s="98" t="s">
        <v>209</v>
      </c>
      <c r="L92" s="100">
        <f>E92*K92</f>
        <v>0</v>
      </c>
      <c r="N92" s="97">
        <f>E92*M92</f>
        <v>0</v>
      </c>
      <c r="O92" s="98">
        <v>20</v>
      </c>
      <c r="P92" s="98" t="s">
        <v>149</v>
      </c>
      <c r="V92" s="101" t="s">
        <v>308</v>
      </c>
      <c r="W92" s="97">
        <v>11.532</v>
      </c>
      <c r="X92" s="142" t="s">
        <v>325</v>
      </c>
      <c r="Y92" s="142" t="s">
        <v>323</v>
      </c>
      <c r="Z92" s="95" t="s">
        <v>310</v>
      </c>
      <c r="AB92" s="98">
        <v>1</v>
      </c>
      <c r="AJ92" s="71" t="s">
        <v>311</v>
      </c>
      <c r="AK92" s="71" t="s">
        <v>153</v>
      </c>
    </row>
    <row r="93" spans="1:37">
      <c r="A93" s="93">
        <v>40</v>
      </c>
      <c r="B93" s="94" t="s">
        <v>248</v>
      </c>
      <c r="C93" s="95" t="s">
        <v>326</v>
      </c>
      <c r="D93" s="96" t="s">
        <v>327</v>
      </c>
      <c r="E93" s="97">
        <v>183.45599999999999</v>
      </c>
      <c r="F93" s="98" t="s">
        <v>209</v>
      </c>
      <c r="K93" s="100">
        <v>2.9999999999999997E-4</v>
      </c>
      <c r="L93" s="100">
        <f>E93*K93</f>
        <v>5.503679999999999E-2</v>
      </c>
      <c r="N93" s="97">
        <f>E93*M93</f>
        <v>0</v>
      </c>
      <c r="O93" s="98">
        <v>20</v>
      </c>
      <c r="P93" s="98" t="s">
        <v>149</v>
      </c>
      <c r="V93" s="101" t="s">
        <v>104</v>
      </c>
      <c r="X93" s="142" t="s">
        <v>326</v>
      </c>
      <c r="Y93" s="142" t="s">
        <v>326</v>
      </c>
      <c r="Z93" s="95" t="s">
        <v>328</v>
      </c>
      <c r="AA93" s="95" t="s">
        <v>149</v>
      </c>
      <c r="AB93" s="98">
        <v>2</v>
      </c>
      <c r="AJ93" s="71" t="s">
        <v>317</v>
      </c>
      <c r="AK93" s="71" t="s">
        <v>153</v>
      </c>
    </row>
    <row r="94" spans="1:37">
      <c r="D94" s="143" t="s">
        <v>329</v>
      </c>
      <c r="E94" s="144"/>
      <c r="F94" s="145"/>
      <c r="G94" s="146"/>
      <c r="H94" s="146"/>
      <c r="I94" s="146"/>
      <c r="J94" s="146"/>
      <c r="K94" s="147"/>
      <c r="L94" s="147"/>
      <c r="M94" s="144"/>
      <c r="N94" s="144"/>
      <c r="O94" s="145"/>
      <c r="P94" s="145"/>
      <c r="Q94" s="144"/>
      <c r="R94" s="144"/>
      <c r="S94" s="144"/>
      <c r="T94" s="148"/>
      <c r="U94" s="148"/>
      <c r="V94" s="148" t="s">
        <v>0</v>
      </c>
      <c r="W94" s="144"/>
      <c r="X94" s="149"/>
    </row>
    <row r="95" spans="1:37">
      <c r="A95" s="93">
        <v>41</v>
      </c>
      <c r="B95" s="94" t="s">
        <v>305</v>
      </c>
      <c r="C95" s="95" t="s">
        <v>330</v>
      </c>
      <c r="D95" s="96" t="s">
        <v>331</v>
      </c>
      <c r="E95" s="97">
        <v>74.77</v>
      </c>
      <c r="F95" s="98" t="s">
        <v>209</v>
      </c>
      <c r="K95" s="100">
        <v>6.9999999999999994E-5</v>
      </c>
      <c r="L95" s="100">
        <f>E95*K95</f>
        <v>5.2338999999999997E-3</v>
      </c>
      <c r="N95" s="97">
        <f>E95*M95</f>
        <v>0</v>
      </c>
      <c r="O95" s="98">
        <v>20</v>
      </c>
      <c r="P95" s="98" t="s">
        <v>149</v>
      </c>
      <c r="V95" s="101" t="s">
        <v>308</v>
      </c>
      <c r="W95" s="97">
        <v>3.0659999999999998</v>
      </c>
      <c r="X95" s="142" t="s">
        <v>332</v>
      </c>
      <c r="Y95" s="142" t="s">
        <v>330</v>
      </c>
      <c r="Z95" s="95" t="s">
        <v>333</v>
      </c>
      <c r="AB95" s="98">
        <v>1</v>
      </c>
      <c r="AJ95" s="71" t="s">
        <v>311</v>
      </c>
      <c r="AK95" s="71" t="s">
        <v>153</v>
      </c>
    </row>
    <row r="96" spans="1:37">
      <c r="D96" s="143" t="s">
        <v>334</v>
      </c>
      <c r="E96" s="144"/>
      <c r="F96" s="145"/>
      <c r="G96" s="146"/>
      <c r="H96" s="146"/>
      <c r="I96" s="146"/>
      <c r="J96" s="146"/>
      <c r="K96" s="147"/>
      <c r="L96" s="147"/>
      <c r="M96" s="144"/>
      <c r="N96" s="144"/>
      <c r="O96" s="145"/>
      <c r="P96" s="145"/>
      <c r="Q96" s="144"/>
      <c r="R96" s="144"/>
      <c r="S96" s="144"/>
      <c r="T96" s="148"/>
      <c r="U96" s="148"/>
      <c r="V96" s="148" t="s">
        <v>0</v>
      </c>
      <c r="W96" s="144"/>
      <c r="X96" s="149"/>
    </row>
    <row r="97" spans="1:37">
      <c r="A97" s="93">
        <v>42</v>
      </c>
      <c r="B97" s="94" t="s">
        <v>248</v>
      </c>
      <c r="C97" s="95" t="s">
        <v>335</v>
      </c>
      <c r="D97" s="96" t="s">
        <v>336</v>
      </c>
      <c r="E97" s="97">
        <v>83.742000000000004</v>
      </c>
      <c r="F97" s="98" t="s">
        <v>209</v>
      </c>
      <c r="L97" s="100">
        <f>E97*K97</f>
        <v>0</v>
      </c>
      <c r="N97" s="97">
        <f>E97*M97</f>
        <v>0</v>
      </c>
      <c r="O97" s="98">
        <v>20</v>
      </c>
      <c r="P97" s="98" t="s">
        <v>149</v>
      </c>
      <c r="V97" s="101" t="s">
        <v>104</v>
      </c>
      <c r="X97" s="142" t="s">
        <v>335</v>
      </c>
      <c r="Y97" s="142" t="s">
        <v>335</v>
      </c>
      <c r="Z97" s="95" t="s">
        <v>262</v>
      </c>
      <c r="AA97" s="95" t="s">
        <v>149</v>
      </c>
      <c r="AB97" s="98">
        <v>2</v>
      </c>
      <c r="AJ97" s="71" t="s">
        <v>317</v>
      </c>
      <c r="AK97" s="71" t="s">
        <v>153</v>
      </c>
    </row>
    <row r="98" spans="1:37">
      <c r="D98" s="150" t="s">
        <v>337</v>
      </c>
      <c r="E98" s="151">
        <f>J98</f>
        <v>0</v>
      </c>
      <c r="H98" s="151"/>
      <c r="I98" s="151"/>
      <c r="J98" s="151"/>
      <c r="L98" s="152">
        <f>SUM(L83:L97)</f>
        <v>0.25144096999999999</v>
      </c>
      <c r="N98" s="153">
        <f>SUM(N83:N97)</f>
        <v>0</v>
      </c>
      <c r="W98" s="97">
        <f>SUM(W83:W97)</f>
        <v>54.433999999999997</v>
      </c>
    </row>
    <row r="100" spans="1:37">
      <c r="B100" s="95" t="s">
        <v>338</v>
      </c>
    </row>
    <row r="101" spans="1:37" ht="25.5">
      <c r="A101" s="93">
        <v>43</v>
      </c>
      <c r="B101" s="94" t="s">
        <v>339</v>
      </c>
      <c r="C101" s="95" t="s">
        <v>340</v>
      </c>
      <c r="D101" s="96" t="s">
        <v>341</v>
      </c>
      <c r="E101" s="97">
        <v>83.41</v>
      </c>
      <c r="F101" s="98" t="s">
        <v>209</v>
      </c>
      <c r="K101" s="100">
        <v>3.0000000000000001E-5</v>
      </c>
      <c r="L101" s="100">
        <f>E101*K101</f>
        <v>2.5022999999999998E-3</v>
      </c>
      <c r="N101" s="97">
        <f>E101*M101</f>
        <v>0</v>
      </c>
      <c r="O101" s="98">
        <v>20</v>
      </c>
      <c r="P101" s="98" t="s">
        <v>149</v>
      </c>
      <c r="V101" s="101" t="s">
        <v>308</v>
      </c>
      <c r="W101" s="97">
        <v>28.443000000000001</v>
      </c>
      <c r="X101" s="142" t="s">
        <v>342</v>
      </c>
      <c r="Y101" s="142" t="s">
        <v>340</v>
      </c>
      <c r="Z101" s="95" t="s">
        <v>262</v>
      </c>
      <c r="AB101" s="98">
        <v>7</v>
      </c>
      <c r="AJ101" s="71" t="s">
        <v>311</v>
      </c>
      <c r="AK101" s="71" t="s">
        <v>153</v>
      </c>
    </row>
    <row r="102" spans="1:37">
      <c r="D102" s="143" t="s">
        <v>343</v>
      </c>
      <c r="E102" s="144"/>
      <c r="F102" s="145"/>
      <c r="G102" s="146"/>
      <c r="H102" s="146"/>
      <c r="I102" s="146"/>
      <c r="J102" s="146"/>
      <c r="K102" s="147"/>
      <c r="L102" s="147"/>
      <c r="M102" s="144"/>
      <c r="N102" s="144"/>
      <c r="O102" s="145"/>
      <c r="P102" s="145"/>
      <c r="Q102" s="144"/>
      <c r="R102" s="144"/>
      <c r="S102" s="144"/>
      <c r="T102" s="148"/>
      <c r="U102" s="148"/>
      <c r="V102" s="148" t="s">
        <v>0</v>
      </c>
      <c r="W102" s="144"/>
      <c r="X102" s="149"/>
    </row>
    <row r="103" spans="1:37" ht="25.5">
      <c r="A103" s="93">
        <v>44</v>
      </c>
      <c r="B103" s="94" t="s">
        <v>248</v>
      </c>
      <c r="C103" s="95" t="s">
        <v>344</v>
      </c>
      <c r="D103" s="96" t="s">
        <v>345</v>
      </c>
      <c r="E103" s="97">
        <v>93.418999999999997</v>
      </c>
      <c r="F103" s="98" t="s">
        <v>209</v>
      </c>
      <c r="L103" s="100">
        <f>E103*K103</f>
        <v>0</v>
      </c>
      <c r="N103" s="97">
        <f>E103*M103</f>
        <v>0</v>
      </c>
      <c r="O103" s="98">
        <v>20</v>
      </c>
      <c r="P103" s="98" t="s">
        <v>149</v>
      </c>
      <c r="V103" s="101" t="s">
        <v>104</v>
      </c>
      <c r="X103" s="142" t="s">
        <v>344</v>
      </c>
      <c r="Y103" s="142" t="s">
        <v>344</v>
      </c>
      <c r="Z103" s="95" t="s">
        <v>262</v>
      </c>
      <c r="AA103" s="95" t="s">
        <v>149</v>
      </c>
      <c r="AB103" s="98">
        <v>2</v>
      </c>
      <c r="AJ103" s="71" t="s">
        <v>317</v>
      </c>
      <c r="AK103" s="71" t="s">
        <v>153</v>
      </c>
    </row>
    <row r="104" spans="1:37">
      <c r="A104" s="93">
        <v>45</v>
      </c>
      <c r="B104" s="94" t="s">
        <v>339</v>
      </c>
      <c r="C104" s="95" t="s">
        <v>346</v>
      </c>
      <c r="D104" s="96" t="s">
        <v>347</v>
      </c>
      <c r="E104" s="97">
        <v>83.41</v>
      </c>
      <c r="F104" s="98" t="s">
        <v>209</v>
      </c>
      <c r="L104" s="100">
        <f>E104*K104</f>
        <v>0</v>
      </c>
      <c r="N104" s="97">
        <f>E104*M104</f>
        <v>0</v>
      </c>
      <c r="O104" s="98">
        <v>20</v>
      </c>
      <c r="P104" s="98" t="s">
        <v>149</v>
      </c>
      <c r="V104" s="101" t="s">
        <v>308</v>
      </c>
      <c r="W104" s="97">
        <v>15.013999999999999</v>
      </c>
      <c r="X104" s="142" t="s">
        <v>348</v>
      </c>
      <c r="Y104" s="142" t="s">
        <v>346</v>
      </c>
      <c r="Z104" s="95" t="s">
        <v>349</v>
      </c>
      <c r="AB104" s="98">
        <v>1</v>
      </c>
      <c r="AJ104" s="71" t="s">
        <v>311</v>
      </c>
      <c r="AK104" s="71" t="s">
        <v>153</v>
      </c>
    </row>
    <row r="105" spans="1:37">
      <c r="A105" s="93">
        <v>46</v>
      </c>
      <c r="B105" s="94" t="s">
        <v>248</v>
      </c>
      <c r="C105" s="95" t="s">
        <v>326</v>
      </c>
      <c r="D105" s="96" t="s">
        <v>327</v>
      </c>
      <c r="E105" s="97">
        <v>87.581000000000003</v>
      </c>
      <c r="F105" s="98" t="s">
        <v>209</v>
      </c>
      <c r="K105" s="100">
        <v>2.9999999999999997E-4</v>
      </c>
      <c r="L105" s="100">
        <f>E105*K105</f>
        <v>2.6274299999999997E-2</v>
      </c>
      <c r="N105" s="97">
        <f>E105*M105</f>
        <v>0</v>
      </c>
      <c r="O105" s="98">
        <v>20</v>
      </c>
      <c r="P105" s="98" t="s">
        <v>149</v>
      </c>
      <c r="V105" s="101" t="s">
        <v>104</v>
      </c>
      <c r="X105" s="142" t="s">
        <v>326</v>
      </c>
      <c r="Y105" s="142" t="s">
        <v>326</v>
      </c>
      <c r="Z105" s="95" t="s">
        <v>328</v>
      </c>
      <c r="AA105" s="95" t="s">
        <v>149</v>
      </c>
      <c r="AB105" s="98">
        <v>2</v>
      </c>
      <c r="AJ105" s="71" t="s">
        <v>317</v>
      </c>
      <c r="AK105" s="71" t="s">
        <v>153</v>
      </c>
    </row>
    <row r="106" spans="1:37">
      <c r="D106" s="143" t="s">
        <v>350</v>
      </c>
      <c r="E106" s="144"/>
      <c r="F106" s="145"/>
      <c r="G106" s="146"/>
      <c r="H106" s="146"/>
      <c r="I106" s="146"/>
      <c r="J106" s="146"/>
      <c r="K106" s="147"/>
      <c r="L106" s="147"/>
      <c r="M106" s="144"/>
      <c r="N106" s="144"/>
      <c r="O106" s="145"/>
      <c r="P106" s="145"/>
      <c r="Q106" s="144"/>
      <c r="R106" s="144"/>
      <c r="S106" s="144"/>
      <c r="T106" s="148"/>
      <c r="U106" s="148"/>
      <c r="V106" s="148" t="s">
        <v>0</v>
      </c>
      <c r="W106" s="144"/>
      <c r="X106" s="149"/>
    </row>
    <row r="107" spans="1:37">
      <c r="D107" s="150" t="s">
        <v>351</v>
      </c>
      <c r="E107" s="151">
        <f>J107</f>
        <v>0</v>
      </c>
      <c r="H107" s="151"/>
      <c r="I107" s="151"/>
      <c r="J107" s="151"/>
      <c r="L107" s="152">
        <f>SUM(L100:L106)</f>
        <v>2.8776599999999996E-2</v>
      </c>
      <c r="N107" s="153">
        <f>SUM(N100:N106)</f>
        <v>0</v>
      </c>
      <c r="W107" s="97">
        <f>SUM(W100:W106)</f>
        <v>43.457000000000001</v>
      </c>
    </row>
    <row r="109" spans="1:37">
      <c r="B109" s="95" t="s">
        <v>352</v>
      </c>
    </row>
    <row r="110" spans="1:37">
      <c r="A110" s="93">
        <v>47</v>
      </c>
      <c r="B110" s="94" t="s">
        <v>353</v>
      </c>
      <c r="C110" s="95" t="s">
        <v>354</v>
      </c>
      <c r="D110" s="96" t="s">
        <v>355</v>
      </c>
      <c r="E110" s="97">
        <v>124.18</v>
      </c>
      <c r="F110" s="98" t="s">
        <v>209</v>
      </c>
      <c r="L110" s="100">
        <f>E110*K110</f>
        <v>0</v>
      </c>
      <c r="N110" s="97">
        <f>E110*M110</f>
        <v>0</v>
      </c>
      <c r="O110" s="98">
        <v>20</v>
      </c>
      <c r="P110" s="98" t="s">
        <v>149</v>
      </c>
      <c r="V110" s="101" t="s">
        <v>308</v>
      </c>
      <c r="W110" s="97">
        <v>11.176</v>
      </c>
      <c r="X110" s="142" t="s">
        <v>356</v>
      </c>
      <c r="Y110" s="142" t="s">
        <v>354</v>
      </c>
      <c r="Z110" s="95" t="s">
        <v>333</v>
      </c>
      <c r="AB110" s="98">
        <v>1</v>
      </c>
      <c r="AJ110" s="71" t="s">
        <v>311</v>
      </c>
      <c r="AK110" s="71" t="s">
        <v>153</v>
      </c>
    </row>
    <row r="111" spans="1:37">
      <c r="D111" s="143" t="s">
        <v>357</v>
      </c>
      <c r="E111" s="144"/>
      <c r="F111" s="145"/>
      <c r="G111" s="146"/>
      <c r="H111" s="146"/>
      <c r="I111" s="146"/>
      <c r="J111" s="146"/>
      <c r="K111" s="147"/>
      <c r="L111" s="147"/>
      <c r="M111" s="144"/>
      <c r="N111" s="144"/>
      <c r="O111" s="145"/>
      <c r="P111" s="145"/>
      <c r="Q111" s="144"/>
      <c r="R111" s="144"/>
      <c r="S111" s="144"/>
      <c r="T111" s="148"/>
      <c r="U111" s="148"/>
      <c r="V111" s="148" t="s">
        <v>0</v>
      </c>
      <c r="W111" s="144"/>
      <c r="X111" s="149"/>
    </row>
    <row r="112" spans="1:37">
      <c r="D112" s="143" t="s">
        <v>358</v>
      </c>
      <c r="E112" s="144"/>
      <c r="F112" s="145"/>
      <c r="G112" s="146"/>
      <c r="H112" s="146"/>
      <c r="I112" s="146"/>
      <c r="J112" s="146"/>
      <c r="K112" s="147"/>
      <c r="L112" s="147"/>
      <c r="M112" s="144"/>
      <c r="N112" s="144"/>
      <c r="O112" s="145"/>
      <c r="P112" s="145"/>
      <c r="Q112" s="144"/>
      <c r="R112" s="144"/>
      <c r="S112" s="144"/>
      <c r="T112" s="148"/>
      <c r="U112" s="148"/>
      <c r="V112" s="148" t="s">
        <v>0</v>
      </c>
      <c r="W112" s="144"/>
      <c r="X112" s="149"/>
    </row>
    <row r="113" spans="1:37">
      <c r="A113" s="93">
        <v>48</v>
      </c>
      <c r="B113" s="94" t="s">
        <v>248</v>
      </c>
      <c r="C113" s="95" t="s">
        <v>359</v>
      </c>
      <c r="D113" s="96" t="s">
        <v>360</v>
      </c>
      <c r="E113" s="97">
        <v>63.332000000000001</v>
      </c>
      <c r="F113" s="98" t="s">
        <v>209</v>
      </c>
      <c r="L113" s="100">
        <f>E113*K113</f>
        <v>0</v>
      </c>
      <c r="N113" s="97">
        <f>E113*M113</f>
        <v>0</v>
      </c>
      <c r="O113" s="98">
        <v>20</v>
      </c>
      <c r="P113" s="98" t="s">
        <v>149</v>
      </c>
      <c r="V113" s="101" t="s">
        <v>104</v>
      </c>
      <c r="X113" s="142" t="s">
        <v>359</v>
      </c>
      <c r="Y113" s="142" t="s">
        <v>359</v>
      </c>
      <c r="Z113" s="95" t="s">
        <v>262</v>
      </c>
      <c r="AA113" s="95" t="s">
        <v>149</v>
      </c>
      <c r="AB113" s="98">
        <v>2</v>
      </c>
      <c r="AJ113" s="71" t="s">
        <v>317</v>
      </c>
      <c r="AK113" s="71" t="s">
        <v>153</v>
      </c>
    </row>
    <row r="114" spans="1:37">
      <c r="A114" s="93">
        <v>49</v>
      </c>
      <c r="B114" s="94" t="s">
        <v>248</v>
      </c>
      <c r="C114" s="95" t="s">
        <v>361</v>
      </c>
      <c r="D114" s="96" t="s">
        <v>362</v>
      </c>
      <c r="E114" s="97">
        <v>63.332000000000001</v>
      </c>
      <c r="F114" s="98" t="s">
        <v>209</v>
      </c>
      <c r="L114" s="100">
        <f>E114*K114</f>
        <v>0</v>
      </c>
      <c r="N114" s="97">
        <f>E114*M114</f>
        <v>0</v>
      </c>
      <c r="O114" s="98">
        <v>20</v>
      </c>
      <c r="P114" s="98" t="s">
        <v>149</v>
      </c>
      <c r="V114" s="101" t="s">
        <v>104</v>
      </c>
      <c r="X114" s="142" t="s">
        <v>361</v>
      </c>
      <c r="Y114" s="142" t="s">
        <v>361</v>
      </c>
      <c r="Z114" s="95" t="s">
        <v>262</v>
      </c>
      <c r="AA114" s="95" t="s">
        <v>149</v>
      </c>
      <c r="AB114" s="98">
        <v>8</v>
      </c>
      <c r="AJ114" s="71" t="s">
        <v>317</v>
      </c>
      <c r="AK114" s="71" t="s">
        <v>153</v>
      </c>
    </row>
    <row r="115" spans="1:37">
      <c r="D115" s="150" t="s">
        <v>363</v>
      </c>
      <c r="E115" s="151">
        <f>J115</f>
        <v>0</v>
      </c>
      <c r="H115" s="151"/>
      <c r="I115" s="151"/>
      <c r="J115" s="151"/>
      <c r="L115" s="152">
        <f>SUM(L109:L114)</f>
        <v>0</v>
      </c>
      <c r="N115" s="153">
        <f>SUM(N109:N114)</f>
        <v>0</v>
      </c>
      <c r="W115" s="97">
        <f>SUM(W109:W114)</f>
        <v>11.176</v>
      </c>
    </row>
    <row r="117" spans="1:37">
      <c r="B117" s="95" t="s">
        <v>364</v>
      </c>
    </row>
    <row r="118" spans="1:37">
      <c r="A118" s="93">
        <v>50</v>
      </c>
      <c r="B118" s="94" t="s">
        <v>365</v>
      </c>
      <c r="C118" s="95" t="s">
        <v>366</v>
      </c>
      <c r="D118" s="96" t="s">
        <v>367</v>
      </c>
      <c r="E118" s="97">
        <v>5</v>
      </c>
      <c r="F118" s="98" t="s">
        <v>281</v>
      </c>
      <c r="K118" s="100">
        <v>2.3600000000000001E-3</v>
      </c>
      <c r="L118" s="100">
        <f>E118*K118</f>
        <v>1.1800000000000001E-2</v>
      </c>
      <c r="N118" s="97">
        <f>E118*M118</f>
        <v>0</v>
      </c>
      <c r="O118" s="98">
        <v>20</v>
      </c>
      <c r="P118" s="98" t="s">
        <v>149</v>
      </c>
      <c r="V118" s="101" t="s">
        <v>308</v>
      </c>
      <c r="W118" s="97">
        <v>1.335</v>
      </c>
      <c r="X118" s="142" t="s">
        <v>368</v>
      </c>
      <c r="Y118" s="142" t="s">
        <v>366</v>
      </c>
      <c r="Z118" s="95" t="s">
        <v>369</v>
      </c>
      <c r="AB118" s="98" t="s">
        <v>87</v>
      </c>
      <c r="AJ118" s="71" t="s">
        <v>311</v>
      </c>
      <c r="AK118" s="71" t="s">
        <v>153</v>
      </c>
    </row>
    <row r="119" spans="1:37">
      <c r="A119" s="93">
        <v>51</v>
      </c>
      <c r="B119" s="94" t="s">
        <v>365</v>
      </c>
      <c r="C119" s="95" t="s">
        <v>370</v>
      </c>
      <c r="D119" s="96" t="s">
        <v>371</v>
      </c>
      <c r="E119" s="97">
        <v>1</v>
      </c>
      <c r="F119" s="98" t="s">
        <v>271</v>
      </c>
      <c r="K119" s="100">
        <v>3.8000000000000002E-4</v>
      </c>
      <c r="L119" s="100">
        <f>E119*K119</f>
        <v>3.8000000000000002E-4</v>
      </c>
      <c r="N119" s="97">
        <f>E119*M119</f>
        <v>0</v>
      </c>
      <c r="O119" s="98">
        <v>20</v>
      </c>
      <c r="P119" s="98" t="s">
        <v>149</v>
      </c>
      <c r="V119" s="101" t="s">
        <v>308</v>
      </c>
      <c r="W119" s="97">
        <v>0.223</v>
      </c>
      <c r="X119" s="142" t="s">
        <v>372</v>
      </c>
      <c r="Y119" s="142" t="s">
        <v>370</v>
      </c>
      <c r="Z119" s="95" t="s">
        <v>369</v>
      </c>
      <c r="AB119" s="98" t="s">
        <v>87</v>
      </c>
      <c r="AJ119" s="71" t="s">
        <v>311</v>
      </c>
      <c r="AK119" s="71" t="s">
        <v>153</v>
      </c>
    </row>
    <row r="120" spans="1:37">
      <c r="A120" s="93">
        <v>52</v>
      </c>
      <c r="B120" s="94" t="s">
        <v>365</v>
      </c>
      <c r="C120" s="95" t="s">
        <v>373</v>
      </c>
      <c r="D120" s="96" t="s">
        <v>374</v>
      </c>
      <c r="E120" s="97">
        <v>1</v>
      </c>
      <c r="F120" s="98" t="s">
        <v>271</v>
      </c>
      <c r="K120" s="100">
        <v>3.8000000000000002E-4</v>
      </c>
      <c r="L120" s="100">
        <f>E120*K120</f>
        <v>3.8000000000000002E-4</v>
      </c>
      <c r="N120" s="97">
        <f>E120*M120</f>
        <v>0</v>
      </c>
      <c r="O120" s="98">
        <v>20</v>
      </c>
      <c r="P120" s="98" t="s">
        <v>149</v>
      </c>
      <c r="V120" s="101" t="s">
        <v>308</v>
      </c>
      <c r="W120" s="97">
        <v>0.182</v>
      </c>
      <c r="X120" s="142" t="s">
        <v>375</v>
      </c>
      <c r="Y120" s="142" t="s">
        <v>373</v>
      </c>
      <c r="Z120" s="95" t="s">
        <v>369</v>
      </c>
      <c r="AB120" s="98" t="s">
        <v>87</v>
      </c>
      <c r="AJ120" s="71" t="s">
        <v>311</v>
      </c>
      <c r="AK120" s="71" t="s">
        <v>153</v>
      </c>
    </row>
    <row r="121" spans="1:37">
      <c r="A121" s="93">
        <v>53</v>
      </c>
      <c r="B121" s="94" t="s">
        <v>365</v>
      </c>
      <c r="C121" s="95" t="s">
        <v>376</v>
      </c>
      <c r="D121" s="96" t="s">
        <v>377</v>
      </c>
      <c r="E121" s="97">
        <v>11.2</v>
      </c>
      <c r="F121" s="98" t="s">
        <v>281</v>
      </c>
      <c r="K121" s="100">
        <v>1.3600000000000001E-3</v>
      </c>
      <c r="L121" s="100">
        <f>E121*K121</f>
        <v>1.5232000000000001E-2</v>
      </c>
      <c r="N121" s="97">
        <f>E121*M121</f>
        <v>0</v>
      </c>
      <c r="O121" s="98">
        <v>20</v>
      </c>
      <c r="P121" s="98" t="s">
        <v>149</v>
      </c>
      <c r="V121" s="101" t="s">
        <v>308</v>
      </c>
      <c r="W121" s="97">
        <v>2.0049999999999999</v>
      </c>
      <c r="X121" s="142" t="s">
        <v>378</v>
      </c>
      <c r="Y121" s="142" t="s">
        <v>376</v>
      </c>
      <c r="Z121" s="95" t="s">
        <v>369</v>
      </c>
      <c r="AB121" s="98" t="s">
        <v>87</v>
      </c>
      <c r="AJ121" s="71" t="s">
        <v>311</v>
      </c>
      <c r="AK121" s="71" t="s">
        <v>153</v>
      </c>
    </row>
    <row r="122" spans="1:37">
      <c r="D122" s="150" t="s">
        <v>379</v>
      </c>
      <c r="E122" s="151">
        <f>J122</f>
        <v>0</v>
      </c>
      <c r="H122" s="151"/>
      <c r="I122" s="151"/>
      <c r="J122" s="151"/>
      <c r="L122" s="152">
        <f>SUM(L117:L121)</f>
        <v>2.7792000000000004E-2</v>
      </c>
      <c r="N122" s="153">
        <f>SUM(N117:N121)</f>
        <v>0</v>
      </c>
      <c r="W122" s="97">
        <f>SUM(W117:W121)</f>
        <v>3.7450000000000001</v>
      </c>
    </row>
    <row r="124" spans="1:37">
      <c r="B124" s="95" t="s">
        <v>380</v>
      </c>
    </row>
    <row r="125" spans="1:37">
      <c r="A125" s="93">
        <v>54</v>
      </c>
      <c r="B125" s="94" t="s">
        <v>381</v>
      </c>
      <c r="C125" s="95" t="s">
        <v>382</v>
      </c>
      <c r="D125" s="96" t="s">
        <v>383</v>
      </c>
      <c r="E125" s="97">
        <v>36.6</v>
      </c>
      <c r="F125" s="98" t="s">
        <v>281</v>
      </c>
      <c r="K125" s="100">
        <v>5.0000000000000002E-5</v>
      </c>
      <c r="L125" s="100">
        <f t="shared" ref="L125:L132" si="0">E125*K125</f>
        <v>1.8300000000000002E-3</v>
      </c>
      <c r="N125" s="97">
        <f t="shared" ref="N125:N132" si="1">E125*M125</f>
        <v>0</v>
      </c>
      <c r="O125" s="98">
        <v>20</v>
      </c>
      <c r="P125" s="98" t="s">
        <v>149</v>
      </c>
      <c r="V125" s="101" t="s">
        <v>308</v>
      </c>
      <c r="W125" s="97">
        <v>6.9539999999999997</v>
      </c>
      <c r="X125" s="142" t="s">
        <v>384</v>
      </c>
      <c r="Y125" s="142" t="s">
        <v>382</v>
      </c>
      <c r="Z125" s="95" t="s">
        <v>385</v>
      </c>
      <c r="AB125" s="98">
        <v>1</v>
      </c>
      <c r="AJ125" s="71" t="s">
        <v>311</v>
      </c>
      <c r="AK125" s="71" t="s">
        <v>153</v>
      </c>
    </row>
    <row r="126" spans="1:37">
      <c r="A126" s="93">
        <v>55</v>
      </c>
      <c r="B126" s="94" t="s">
        <v>381</v>
      </c>
      <c r="C126" s="95" t="s">
        <v>386</v>
      </c>
      <c r="D126" s="96" t="s">
        <v>387</v>
      </c>
      <c r="E126" s="97">
        <v>2</v>
      </c>
      <c r="F126" s="98" t="s">
        <v>271</v>
      </c>
      <c r="L126" s="100">
        <f t="shared" si="0"/>
        <v>0</v>
      </c>
      <c r="N126" s="97">
        <f t="shared" si="1"/>
        <v>0</v>
      </c>
      <c r="O126" s="98">
        <v>20</v>
      </c>
      <c r="P126" s="98" t="s">
        <v>149</v>
      </c>
      <c r="V126" s="101" t="s">
        <v>308</v>
      </c>
      <c r="W126" s="97">
        <v>1.73</v>
      </c>
      <c r="X126" s="142" t="s">
        <v>388</v>
      </c>
      <c r="Y126" s="142" t="s">
        <v>386</v>
      </c>
      <c r="Z126" s="95" t="s">
        <v>273</v>
      </c>
      <c r="AB126" s="98">
        <v>1</v>
      </c>
      <c r="AJ126" s="71" t="s">
        <v>311</v>
      </c>
      <c r="AK126" s="71" t="s">
        <v>153</v>
      </c>
    </row>
    <row r="127" spans="1:37">
      <c r="A127" s="93">
        <v>56</v>
      </c>
      <c r="B127" s="94" t="s">
        <v>381</v>
      </c>
      <c r="C127" s="95" t="s">
        <v>389</v>
      </c>
      <c r="D127" s="96" t="s">
        <v>390</v>
      </c>
      <c r="E127" s="97">
        <v>1</v>
      </c>
      <c r="F127" s="98" t="s">
        <v>271</v>
      </c>
      <c r="L127" s="100">
        <f t="shared" si="0"/>
        <v>0</v>
      </c>
      <c r="N127" s="97">
        <f t="shared" si="1"/>
        <v>0</v>
      </c>
      <c r="O127" s="98">
        <v>20</v>
      </c>
      <c r="P127" s="98" t="s">
        <v>149</v>
      </c>
      <c r="V127" s="101" t="s">
        <v>308</v>
      </c>
      <c r="W127" s="97">
        <v>1.115</v>
      </c>
      <c r="X127" s="142" t="s">
        <v>391</v>
      </c>
      <c r="Y127" s="142" t="s">
        <v>389</v>
      </c>
      <c r="Z127" s="95" t="s">
        <v>273</v>
      </c>
      <c r="AB127" s="98">
        <v>1</v>
      </c>
      <c r="AJ127" s="71" t="s">
        <v>311</v>
      </c>
      <c r="AK127" s="71" t="s">
        <v>153</v>
      </c>
    </row>
    <row r="128" spans="1:37">
      <c r="A128" s="93">
        <v>57</v>
      </c>
      <c r="B128" s="94" t="s">
        <v>248</v>
      </c>
      <c r="C128" s="95" t="s">
        <v>392</v>
      </c>
      <c r="D128" s="96" t="s">
        <v>393</v>
      </c>
      <c r="E128" s="97">
        <v>2</v>
      </c>
      <c r="F128" s="98" t="s">
        <v>271</v>
      </c>
      <c r="K128" s="100">
        <v>4.2599999999999999E-2</v>
      </c>
      <c r="L128" s="100">
        <f t="shared" si="0"/>
        <v>8.5199999999999998E-2</v>
      </c>
      <c r="N128" s="97">
        <f t="shared" si="1"/>
        <v>0</v>
      </c>
      <c r="O128" s="98">
        <v>20</v>
      </c>
      <c r="P128" s="98" t="s">
        <v>149</v>
      </c>
      <c r="V128" s="101" t="s">
        <v>104</v>
      </c>
      <c r="X128" s="142" t="s">
        <v>392</v>
      </c>
      <c r="Y128" s="142" t="s">
        <v>392</v>
      </c>
      <c r="Z128" s="95" t="s">
        <v>394</v>
      </c>
      <c r="AA128" s="95" t="s">
        <v>149</v>
      </c>
      <c r="AB128" s="98">
        <v>8</v>
      </c>
      <c r="AJ128" s="71" t="s">
        <v>317</v>
      </c>
      <c r="AK128" s="71" t="s">
        <v>153</v>
      </c>
    </row>
    <row r="129" spans="1:37">
      <c r="A129" s="93">
        <v>58</v>
      </c>
      <c r="B129" s="94" t="s">
        <v>248</v>
      </c>
      <c r="C129" s="95" t="s">
        <v>395</v>
      </c>
      <c r="D129" s="96" t="s">
        <v>396</v>
      </c>
      <c r="E129" s="97">
        <v>1</v>
      </c>
      <c r="F129" s="98" t="s">
        <v>271</v>
      </c>
      <c r="K129" s="100">
        <v>0.1041</v>
      </c>
      <c r="L129" s="100">
        <f t="shared" si="0"/>
        <v>0.1041</v>
      </c>
      <c r="N129" s="97">
        <f t="shared" si="1"/>
        <v>0</v>
      </c>
      <c r="O129" s="98">
        <v>20</v>
      </c>
      <c r="P129" s="98" t="s">
        <v>149</v>
      </c>
      <c r="V129" s="101" t="s">
        <v>104</v>
      </c>
      <c r="X129" s="142" t="s">
        <v>395</v>
      </c>
      <c r="Y129" s="142" t="s">
        <v>395</v>
      </c>
      <c r="Z129" s="95" t="s">
        <v>394</v>
      </c>
      <c r="AA129" s="95" t="s">
        <v>149</v>
      </c>
      <c r="AB129" s="98">
        <v>8</v>
      </c>
      <c r="AJ129" s="71" t="s">
        <v>317</v>
      </c>
      <c r="AK129" s="71" t="s">
        <v>153</v>
      </c>
    </row>
    <row r="130" spans="1:37">
      <c r="A130" s="93">
        <v>59</v>
      </c>
      <c r="B130" s="94" t="s">
        <v>381</v>
      </c>
      <c r="C130" s="95" t="s">
        <v>397</v>
      </c>
      <c r="D130" s="96" t="s">
        <v>398</v>
      </c>
      <c r="E130" s="97">
        <v>6</v>
      </c>
      <c r="F130" s="98" t="s">
        <v>281</v>
      </c>
      <c r="K130" s="100">
        <v>9.0000000000000006E-5</v>
      </c>
      <c r="L130" s="100">
        <f t="shared" si="0"/>
        <v>5.4000000000000001E-4</v>
      </c>
      <c r="N130" s="97">
        <f t="shared" si="1"/>
        <v>0</v>
      </c>
      <c r="O130" s="98">
        <v>20</v>
      </c>
      <c r="P130" s="98" t="s">
        <v>149</v>
      </c>
      <c r="V130" s="101" t="s">
        <v>308</v>
      </c>
      <c r="W130" s="97">
        <v>3.3780000000000001</v>
      </c>
      <c r="X130" s="142" t="s">
        <v>399</v>
      </c>
      <c r="Y130" s="142" t="s">
        <v>397</v>
      </c>
      <c r="Z130" s="95" t="s">
        <v>385</v>
      </c>
      <c r="AB130" s="98">
        <v>1</v>
      </c>
      <c r="AJ130" s="71" t="s">
        <v>311</v>
      </c>
      <c r="AK130" s="71" t="s">
        <v>153</v>
      </c>
    </row>
    <row r="131" spans="1:37">
      <c r="A131" s="93">
        <v>60</v>
      </c>
      <c r="B131" s="94" t="s">
        <v>381</v>
      </c>
      <c r="C131" s="95" t="s">
        <v>400</v>
      </c>
      <c r="D131" s="96" t="s">
        <v>401</v>
      </c>
      <c r="E131" s="97">
        <v>4</v>
      </c>
      <c r="F131" s="98" t="s">
        <v>281</v>
      </c>
      <c r="K131" s="100">
        <v>9.0000000000000006E-5</v>
      </c>
      <c r="L131" s="100">
        <f t="shared" si="0"/>
        <v>3.6000000000000002E-4</v>
      </c>
      <c r="N131" s="97">
        <f t="shared" si="1"/>
        <v>0</v>
      </c>
      <c r="O131" s="98">
        <v>20</v>
      </c>
      <c r="P131" s="98" t="s">
        <v>149</v>
      </c>
      <c r="V131" s="101" t="s">
        <v>308</v>
      </c>
      <c r="W131" s="97">
        <v>1.0760000000000001</v>
      </c>
      <c r="X131" s="142" t="s">
        <v>402</v>
      </c>
      <c r="Y131" s="142" t="s">
        <v>400</v>
      </c>
      <c r="Z131" s="95" t="s">
        <v>385</v>
      </c>
      <c r="AB131" s="98">
        <v>1</v>
      </c>
      <c r="AJ131" s="71" t="s">
        <v>311</v>
      </c>
      <c r="AK131" s="71" t="s">
        <v>153</v>
      </c>
    </row>
    <row r="132" spans="1:37">
      <c r="A132" s="93">
        <v>61</v>
      </c>
      <c r="B132" s="94" t="s">
        <v>248</v>
      </c>
      <c r="C132" s="95" t="s">
        <v>403</v>
      </c>
      <c r="D132" s="96" t="s">
        <v>404</v>
      </c>
      <c r="E132" s="97">
        <v>1005.7</v>
      </c>
      <c r="F132" s="98" t="s">
        <v>405</v>
      </c>
      <c r="K132" s="100">
        <v>1E-3</v>
      </c>
      <c r="L132" s="100">
        <f t="shared" si="0"/>
        <v>1.0057</v>
      </c>
      <c r="N132" s="97">
        <f t="shared" si="1"/>
        <v>0</v>
      </c>
      <c r="O132" s="98">
        <v>20</v>
      </c>
      <c r="P132" s="98" t="s">
        <v>149</v>
      </c>
      <c r="V132" s="101" t="s">
        <v>104</v>
      </c>
      <c r="X132" s="142" t="s">
        <v>403</v>
      </c>
      <c r="Y132" s="142" t="s">
        <v>403</v>
      </c>
      <c r="Z132" s="95" t="s">
        <v>406</v>
      </c>
      <c r="AA132" s="95" t="s">
        <v>149</v>
      </c>
      <c r="AB132" s="98">
        <v>8</v>
      </c>
      <c r="AJ132" s="71" t="s">
        <v>317</v>
      </c>
      <c r="AK132" s="71" t="s">
        <v>153</v>
      </c>
    </row>
    <row r="133" spans="1:37">
      <c r="D133" s="143" t="s">
        <v>407</v>
      </c>
      <c r="E133" s="144"/>
      <c r="F133" s="145"/>
      <c r="G133" s="146"/>
      <c r="H133" s="146"/>
      <c r="I133" s="146"/>
      <c r="J133" s="146"/>
      <c r="K133" s="147"/>
      <c r="L133" s="147"/>
      <c r="M133" s="144"/>
      <c r="N133" s="144"/>
      <c r="O133" s="145"/>
      <c r="P133" s="145"/>
      <c r="Q133" s="144"/>
      <c r="R133" s="144"/>
      <c r="S133" s="144"/>
      <c r="T133" s="148"/>
      <c r="U133" s="148"/>
      <c r="V133" s="148" t="s">
        <v>0</v>
      </c>
      <c r="W133" s="144"/>
      <c r="X133" s="149"/>
    </row>
    <row r="134" spans="1:37">
      <c r="D134" s="143" t="s">
        <v>408</v>
      </c>
      <c r="E134" s="144"/>
      <c r="F134" s="145"/>
      <c r="G134" s="146"/>
      <c r="H134" s="146"/>
      <c r="I134" s="146"/>
      <c r="J134" s="146"/>
      <c r="K134" s="147"/>
      <c r="L134" s="147"/>
      <c r="M134" s="144"/>
      <c r="N134" s="144"/>
      <c r="O134" s="145"/>
      <c r="P134" s="145"/>
      <c r="Q134" s="144"/>
      <c r="R134" s="144"/>
      <c r="S134" s="144"/>
      <c r="T134" s="148"/>
      <c r="U134" s="148"/>
      <c r="V134" s="148" t="s">
        <v>0</v>
      </c>
      <c r="W134" s="144"/>
      <c r="X134" s="149"/>
    </row>
    <row r="135" spans="1:37">
      <c r="D135" s="150" t="s">
        <v>409</v>
      </c>
      <c r="E135" s="151">
        <f>J135</f>
        <v>0</v>
      </c>
      <c r="H135" s="151"/>
      <c r="I135" s="151"/>
      <c r="J135" s="151"/>
      <c r="L135" s="152">
        <f>SUM(L124:L134)</f>
        <v>1.19773</v>
      </c>
      <c r="N135" s="153">
        <f>SUM(N124:N134)</f>
        <v>0</v>
      </c>
      <c r="W135" s="97">
        <f>SUM(W124:W134)</f>
        <v>14.253</v>
      </c>
    </row>
    <row r="137" spans="1:37">
      <c r="B137" s="95" t="s">
        <v>410</v>
      </c>
    </row>
    <row r="138" spans="1:37">
      <c r="A138" s="93">
        <v>62</v>
      </c>
      <c r="B138" s="94" t="s">
        <v>411</v>
      </c>
      <c r="C138" s="95" t="s">
        <v>412</v>
      </c>
      <c r="D138" s="96" t="s">
        <v>413</v>
      </c>
      <c r="E138" s="97">
        <v>54.6</v>
      </c>
      <c r="F138" s="98" t="s">
        <v>209</v>
      </c>
      <c r="K138" s="100">
        <v>3.3999999999999998E-3</v>
      </c>
      <c r="L138" s="100">
        <f>E138*K138</f>
        <v>0.18564</v>
      </c>
      <c r="N138" s="97">
        <f>E138*M138</f>
        <v>0</v>
      </c>
      <c r="O138" s="98">
        <v>20</v>
      </c>
      <c r="P138" s="98" t="s">
        <v>149</v>
      </c>
      <c r="V138" s="101" t="s">
        <v>308</v>
      </c>
      <c r="W138" s="97">
        <v>22.603999999999999</v>
      </c>
      <c r="X138" s="142" t="s">
        <v>414</v>
      </c>
      <c r="Y138" s="142" t="s">
        <v>412</v>
      </c>
      <c r="Z138" s="95" t="s">
        <v>262</v>
      </c>
      <c r="AB138" s="98">
        <v>1</v>
      </c>
      <c r="AJ138" s="71" t="s">
        <v>311</v>
      </c>
      <c r="AK138" s="71" t="s">
        <v>153</v>
      </c>
    </row>
    <row r="139" spans="1:37">
      <c r="D139" s="150" t="s">
        <v>415</v>
      </c>
      <c r="E139" s="151">
        <f>J139</f>
        <v>0</v>
      </c>
      <c r="H139" s="151"/>
      <c r="I139" s="151"/>
      <c r="J139" s="151"/>
      <c r="L139" s="152">
        <f>SUM(L137:L138)</f>
        <v>0.18564</v>
      </c>
      <c r="N139" s="153">
        <f>SUM(N137:N138)</f>
        <v>0</v>
      </c>
      <c r="W139" s="97">
        <f>SUM(W137:W138)</f>
        <v>22.603999999999999</v>
      </c>
    </row>
    <row r="141" spans="1:37">
      <c r="B141" s="95" t="s">
        <v>416</v>
      </c>
    </row>
    <row r="142" spans="1:37">
      <c r="A142" s="93">
        <v>63</v>
      </c>
      <c r="B142" s="94" t="s">
        <v>417</v>
      </c>
      <c r="C142" s="95" t="s">
        <v>418</v>
      </c>
      <c r="D142" s="96" t="s">
        <v>419</v>
      </c>
      <c r="E142" s="97">
        <v>49.25</v>
      </c>
      <c r="F142" s="98" t="s">
        <v>209</v>
      </c>
      <c r="K142" s="100">
        <v>1.6000000000000001E-4</v>
      </c>
      <c r="L142" s="100">
        <f>E142*K142</f>
        <v>7.8799999999999999E-3</v>
      </c>
      <c r="N142" s="97">
        <f>E142*M142</f>
        <v>0</v>
      </c>
      <c r="O142" s="98">
        <v>20</v>
      </c>
      <c r="P142" s="98" t="s">
        <v>149</v>
      </c>
      <c r="V142" s="101" t="s">
        <v>308</v>
      </c>
      <c r="W142" s="97">
        <v>12.805</v>
      </c>
      <c r="X142" s="142" t="s">
        <v>420</v>
      </c>
      <c r="Y142" s="142" t="s">
        <v>418</v>
      </c>
      <c r="Z142" s="95" t="s">
        <v>421</v>
      </c>
      <c r="AB142" s="98">
        <v>1</v>
      </c>
      <c r="AJ142" s="71" t="s">
        <v>311</v>
      </c>
      <c r="AK142" s="71" t="s">
        <v>153</v>
      </c>
    </row>
    <row r="143" spans="1:37">
      <c r="D143" s="143" t="s">
        <v>422</v>
      </c>
      <c r="E143" s="144"/>
      <c r="F143" s="145"/>
      <c r="G143" s="146"/>
      <c r="H143" s="146"/>
      <c r="I143" s="146"/>
      <c r="J143" s="146"/>
      <c r="K143" s="147"/>
      <c r="L143" s="147"/>
      <c r="M143" s="144"/>
      <c r="N143" s="144"/>
      <c r="O143" s="145"/>
      <c r="P143" s="145"/>
      <c r="Q143" s="144"/>
      <c r="R143" s="144"/>
      <c r="S143" s="144"/>
      <c r="T143" s="148"/>
      <c r="U143" s="148"/>
      <c r="V143" s="148" t="s">
        <v>0</v>
      </c>
      <c r="W143" s="144"/>
      <c r="X143" s="149"/>
    </row>
    <row r="144" spans="1:37">
      <c r="A144" s="93">
        <v>64</v>
      </c>
      <c r="B144" s="94" t="s">
        <v>417</v>
      </c>
      <c r="C144" s="95" t="s">
        <v>423</v>
      </c>
      <c r="D144" s="96" t="s">
        <v>424</v>
      </c>
      <c r="E144" s="97">
        <v>49.25</v>
      </c>
      <c r="F144" s="98" t="s">
        <v>209</v>
      </c>
      <c r="K144" s="100">
        <v>8.0000000000000007E-5</v>
      </c>
      <c r="L144" s="100">
        <f>E144*K144</f>
        <v>3.9399999999999999E-3</v>
      </c>
      <c r="N144" s="97">
        <f>E144*M144</f>
        <v>0</v>
      </c>
      <c r="O144" s="98">
        <v>20</v>
      </c>
      <c r="P144" s="98" t="s">
        <v>149</v>
      </c>
      <c r="V144" s="101" t="s">
        <v>308</v>
      </c>
      <c r="W144" s="97">
        <v>6.452</v>
      </c>
      <c r="X144" s="142" t="s">
        <v>425</v>
      </c>
      <c r="Y144" s="142" t="s">
        <v>423</v>
      </c>
      <c r="Z144" s="95" t="s">
        <v>421</v>
      </c>
      <c r="AB144" s="98">
        <v>1</v>
      </c>
      <c r="AJ144" s="71" t="s">
        <v>311</v>
      </c>
      <c r="AK144" s="71" t="s">
        <v>153</v>
      </c>
    </row>
    <row r="145" spans="4:23">
      <c r="D145" s="150" t="s">
        <v>426</v>
      </c>
      <c r="E145" s="151">
        <f>J145</f>
        <v>0</v>
      </c>
      <c r="H145" s="151"/>
      <c r="I145" s="151"/>
      <c r="J145" s="151"/>
      <c r="L145" s="152">
        <f>SUM(L141:L144)</f>
        <v>1.1820000000000001E-2</v>
      </c>
      <c r="N145" s="153">
        <f>SUM(N141:N144)</f>
        <v>0</v>
      </c>
      <c r="W145" s="97">
        <f>SUM(W141:W144)</f>
        <v>19.256999999999998</v>
      </c>
    </row>
    <row r="147" spans="4:23">
      <c r="D147" s="150" t="s">
        <v>427</v>
      </c>
      <c r="E147" s="151">
        <f>J147</f>
        <v>0</v>
      </c>
      <c r="H147" s="151"/>
      <c r="I147" s="151"/>
      <c r="J147" s="151"/>
      <c r="L147" s="152">
        <f>+L98+L107+L115+L122+L135+L139+L145</f>
        <v>1.7031995699999998</v>
      </c>
      <c r="N147" s="153">
        <f>+N98+N107+N115+N122+N135+N139+N145</f>
        <v>0</v>
      </c>
      <c r="W147" s="97">
        <f>+W98+W107+W115+W122+W135+W139+W145</f>
        <v>168.92599999999999</v>
      </c>
    </row>
    <row r="149" spans="4:23">
      <c r="D149" s="154" t="s">
        <v>428</v>
      </c>
      <c r="E149" s="151">
        <f>J149</f>
        <v>0</v>
      </c>
      <c r="H149" s="151"/>
      <c r="I149" s="151"/>
      <c r="J149" s="151"/>
      <c r="L149" s="152">
        <f>+L81+L147</f>
        <v>310.85844072999993</v>
      </c>
      <c r="N149" s="153">
        <f>+N81+N147</f>
        <v>0</v>
      </c>
      <c r="W149" s="97">
        <f>+W81+W147</f>
        <v>1214.3579999999999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80" customWidth="1"/>
    <col min="2" max="3" width="45.7109375" style="80" customWidth="1"/>
    <col min="4" max="4" width="11.28515625" style="81" customWidth="1"/>
    <col min="5" max="1024" width="9.140625" style="71"/>
  </cols>
  <sheetData>
    <row r="1" spans="1:6">
      <c r="A1" s="82" t="s">
        <v>3</v>
      </c>
      <c r="B1" s="83"/>
      <c r="C1" s="83"/>
      <c r="D1" s="84" t="s">
        <v>4</v>
      </c>
    </row>
    <row r="2" spans="1:6">
      <c r="A2" s="82" t="s">
        <v>12</v>
      </c>
      <c r="B2" s="83"/>
      <c r="C2" s="83"/>
      <c r="D2" s="84" t="s">
        <v>118</v>
      </c>
    </row>
    <row r="3" spans="1:6">
      <c r="A3" s="82" t="s">
        <v>16</v>
      </c>
      <c r="B3" s="83"/>
      <c r="C3" s="83"/>
      <c r="D3" s="84" t="s">
        <v>119</v>
      </c>
    </row>
    <row r="4" spans="1:6">
      <c r="A4" s="83"/>
      <c r="B4" s="83"/>
      <c r="C4" s="83"/>
      <c r="D4" s="83"/>
    </row>
    <row r="5" spans="1:6">
      <c r="A5" s="82" t="s">
        <v>120</v>
      </c>
      <c r="B5" s="83"/>
      <c r="C5" s="83"/>
      <c r="D5" s="83"/>
    </row>
    <row r="6" spans="1:6">
      <c r="A6" s="82" t="s">
        <v>121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1" t="s">
        <v>122</v>
      </c>
      <c r="B8" s="85"/>
      <c r="C8" s="86"/>
      <c r="D8" s="87"/>
    </row>
    <row r="9" spans="1:6">
      <c r="A9" s="88" t="s">
        <v>66</v>
      </c>
      <c r="B9" s="88" t="s">
        <v>67</v>
      </c>
      <c r="C9" s="88" t="s">
        <v>68</v>
      </c>
      <c r="D9" s="89" t="s">
        <v>69</v>
      </c>
      <c r="F9" s="71" t="s">
        <v>429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31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:D33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3</v>
      </c>
      <c r="B1" s="72"/>
      <c r="D1" s="72"/>
      <c r="E1" s="75" t="s">
        <v>117</v>
      </c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1:30" s="71" customFormat="1" ht="12.75">
      <c r="A2" s="75" t="s">
        <v>12</v>
      </c>
      <c r="B2" s="72"/>
      <c r="D2" s="72"/>
      <c r="E2" s="75" t="s">
        <v>118</v>
      </c>
      <c r="Z2" s="68" t="s">
        <v>13</v>
      </c>
      <c r="AA2" s="69" t="s">
        <v>70</v>
      </c>
      <c r="AB2" s="69" t="s">
        <v>15</v>
      </c>
      <c r="AC2" s="69"/>
      <c r="AD2" s="70"/>
    </row>
    <row r="3" spans="1:30" s="71" customFormat="1" ht="12.75">
      <c r="A3" s="75" t="s">
        <v>16</v>
      </c>
      <c r="B3" s="72"/>
      <c r="D3" s="72"/>
      <c r="E3" s="75" t="s">
        <v>119</v>
      </c>
      <c r="Z3" s="68" t="s">
        <v>17</v>
      </c>
      <c r="AA3" s="69" t="s">
        <v>71</v>
      </c>
      <c r="AB3" s="69" t="s">
        <v>15</v>
      </c>
      <c r="AC3" s="69" t="s">
        <v>19</v>
      </c>
      <c r="AD3" s="70" t="s">
        <v>20</v>
      </c>
    </row>
    <row r="4" spans="1:30" s="71" customFormat="1" ht="12.75">
      <c r="Z4" s="68" t="s">
        <v>21</v>
      </c>
      <c r="AA4" s="69" t="s">
        <v>72</v>
      </c>
      <c r="AB4" s="69" t="s">
        <v>15</v>
      </c>
      <c r="AC4" s="69"/>
      <c r="AD4" s="70"/>
    </row>
    <row r="5" spans="1:30" s="71" customFormat="1" ht="12.75">
      <c r="A5" s="75" t="s">
        <v>120</v>
      </c>
      <c r="Z5" s="68" t="s">
        <v>23</v>
      </c>
      <c r="AA5" s="69" t="s">
        <v>71</v>
      </c>
      <c r="AB5" s="69" t="s">
        <v>15</v>
      </c>
      <c r="AC5" s="69" t="s">
        <v>19</v>
      </c>
      <c r="AD5" s="70" t="s">
        <v>20</v>
      </c>
    </row>
    <row r="6" spans="1:30" s="71" customFormat="1" ht="12.75">
      <c r="A6" s="75" t="s">
        <v>121</v>
      </c>
    </row>
    <row r="7" spans="1:30" s="71" customFormat="1" ht="12.75">
      <c r="A7" s="75"/>
    </row>
    <row r="8" spans="1:30">
      <c r="A8" s="71" t="s">
        <v>122</v>
      </c>
      <c r="B8" s="76" t="str">
        <f>CONCATENATE(AA2," ",AB2," ",AC2," ",AD2)</f>
        <v xml:space="preserve">Rekapitulácia rozpočtu v EUR  </v>
      </c>
      <c r="G8" s="71"/>
    </row>
    <row r="9" spans="1:30">
      <c r="A9" s="77" t="s">
        <v>73</v>
      </c>
      <c r="B9" s="77" t="s">
        <v>32</v>
      </c>
      <c r="C9" s="77" t="s">
        <v>33</v>
      </c>
      <c r="D9" s="77" t="s">
        <v>34</v>
      </c>
      <c r="E9" s="78" t="s">
        <v>35</v>
      </c>
      <c r="F9" s="78" t="s">
        <v>36</v>
      </c>
      <c r="G9" s="78" t="s">
        <v>41</v>
      </c>
    </row>
    <row r="10" spans="1:30">
      <c r="A10" s="79"/>
      <c r="B10" s="79"/>
      <c r="C10" s="79" t="s">
        <v>55</v>
      </c>
      <c r="D10" s="79"/>
      <c r="E10" s="79" t="s">
        <v>34</v>
      </c>
      <c r="F10" s="79" t="s">
        <v>34</v>
      </c>
      <c r="G10" s="79" t="s">
        <v>34</v>
      </c>
    </row>
    <row r="12" spans="1:30">
      <c r="A12" s="71" t="s">
        <v>144</v>
      </c>
      <c r="E12" s="73">
        <f>Prehlad!L26</f>
        <v>0</v>
      </c>
      <c r="F12" s="74">
        <f>Prehlad!N26</f>
        <v>0</v>
      </c>
      <c r="G12" s="74">
        <f>Prehlad!W26</f>
        <v>88.266000000000005</v>
      </c>
    </row>
    <row r="13" spans="1:30">
      <c r="A13" s="71" t="s">
        <v>183</v>
      </c>
      <c r="E13" s="73">
        <f>Prehlad!L34</f>
        <v>112.43532302999999</v>
      </c>
      <c r="F13" s="74">
        <f>Prehlad!N34</f>
        <v>0</v>
      </c>
      <c r="G13" s="74">
        <f>Prehlad!W34</f>
        <v>100.277</v>
      </c>
    </row>
    <row r="14" spans="1:30">
      <c r="A14" s="71" t="s">
        <v>201</v>
      </c>
      <c r="E14" s="73">
        <f>Prehlad!L43</f>
        <v>105.78295591999999</v>
      </c>
      <c r="F14" s="74">
        <f>Prehlad!N43</f>
        <v>0</v>
      </c>
      <c r="G14" s="74">
        <f>Prehlad!W43</f>
        <v>455.99</v>
      </c>
    </row>
    <row r="15" spans="1:30">
      <c r="A15" s="71" t="s">
        <v>220</v>
      </c>
      <c r="E15" s="73">
        <f>Prehlad!L54</f>
        <v>62.311891090000003</v>
      </c>
      <c r="F15" s="74">
        <f>Prehlad!N54</f>
        <v>0</v>
      </c>
      <c r="G15" s="74">
        <f>Prehlad!W54</f>
        <v>198.286</v>
      </c>
    </row>
    <row r="16" spans="1:30">
      <c r="A16" s="71" t="s">
        <v>242</v>
      </c>
      <c r="E16" s="73">
        <f>Prehlad!L59</f>
        <v>3.1381920000000001</v>
      </c>
      <c r="F16" s="74">
        <f>Prehlad!N59</f>
        <v>0</v>
      </c>
      <c r="G16" s="74">
        <f>Prehlad!W59</f>
        <v>10.951000000000001</v>
      </c>
    </row>
    <row r="17" spans="1:7">
      <c r="A17" s="71" t="s">
        <v>254</v>
      </c>
      <c r="E17" s="73">
        <f>Prehlad!L69</f>
        <v>21.832085120000002</v>
      </c>
      <c r="F17" s="74">
        <f>Prehlad!N69</f>
        <v>0</v>
      </c>
      <c r="G17" s="74">
        <f>Prehlad!W69</f>
        <v>85.381999999999991</v>
      </c>
    </row>
    <row r="18" spans="1:7">
      <c r="A18" s="71" t="s">
        <v>278</v>
      </c>
      <c r="E18" s="73">
        <f>Prehlad!L79</f>
        <v>3.6547939999999999</v>
      </c>
      <c r="F18" s="74">
        <f>Prehlad!N79</f>
        <v>0</v>
      </c>
      <c r="G18" s="74">
        <f>Prehlad!W79</f>
        <v>106.27999999999999</v>
      </c>
    </row>
    <row r="19" spans="1:7">
      <c r="A19" s="71" t="s">
        <v>302</v>
      </c>
      <c r="E19" s="73">
        <f>Prehlad!L81</f>
        <v>309.15524115999995</v>
      </c>
      <c r="F19" s="74">
        <f>Prehlad!N81</f>
        <v>0</v>
      </c>
      <c r="G19" s="74">
        <f>Prehlad!W81</f>
        <v>1045.432</v>
      </c>
    </row>
    <row r="21" spans="1:7">
      <c r="A21" s="71" t="s">
        <v>304</v>
      </c>
      <c r="E21" s="73">
        <f>Prehlad!L98</f>
        <v>0.25144096999999999</v>
      </c>
      <c r="F21" s="74">
        <f>Prehlad!N98</f>
        <v>0</v>
      </c>
      <c r="G21" s="74">
        <f>Prehlad!W98</f>
        <v>54.433999999999997</v>
      </c>
    </row>
    <row r="22" spans="1:7">
      <c r="A22" s="71" t="s">
        <v>338</v>
      </c>
      <c r="E22" s="73">
        <f>Prehlad!L107</f>
        <v>2.8776599999999996E-2</v>
      </c>
      <c r="F22" s="74">
        <f>Prehlad!N107</f>
        <v>0</v>
      </c>
      <c r="G22" s="74">
        <f>Prehlad!W107</f>
        <v>43.457000000000001</v>
      </c>
    </row>
    <row r="23" spans="1:7">
      <c r="A23" s="71" t="s">
        <v>352</v>
      </c>
      <c r="E23" s="73">
        <f>Prehlad!L115</f>
        <v>0</v>
      </c>
      <c r="F23" s="74">
        <f>Prehlad!N115</f>
        <v>0</v>
      </c>
      <c r="G23" s="74">
        <f>Prehlad!W115</f>
        <v>11.176</v>
      </c>
    </row>
    <row r="24" spans="1:7">
      <c r="A24" s="71" t="s">
        <v>364</v>
      </c>
      <c r="E24" s="73">
        <f>Prehlad!L122</f>
        <v>2.7792000000000004E-2</v>
      </c>
      <c r="F24" s="74">
        <f>Prehlad!N122</f>
        <v>0</v>
      </c>
      <c r="G24" s="74">
        <f>Prehlad!W122</f>
        <v>3.7450000000000001</v>
      </c>
    </row>
    <row r="25" spans="1:7">
      <c r="A25" s="71" t="s">
        <v>380</v>
      </c>
      <c r="E25" s="73">
        <f>Prehlad!L135</f>
        <v>1.19773</v>
      </c>
      <c r="F25" s="74">
        <f>Prehlad!N135</f>
        <v>0</v>
      </c>
      <c r="G25" s="74">
        <f>Prehlad!W135</f>
        <v>14.253</v>
      </c>
    </row>
    <row r="26" spans="1:7">
      <c r="A26" s="71" t="s">
        <v>410</v>
      </c>
      <c r="E26" s="73">
        <f>Prehlad!L139</f>
        <v>0.18564</v>
      </c>
      <c r="F26" s="74">
        <f>Prehlad!N139</f>
        <v>0</v>
      </c>
      <c r="G26" s="74">
        <f>Prehlad!W139</f>
        <v>22.603999999999999</v>
      </c>
    </row>
    <row r="27" spans="1:7">
      <c r="A27" s="71" t="s">
        <v>416</v>
      </c>
      <c r="E27" s="73">
        <f>Prehlad!L145</f>
        <v>1.1820000000000001E-2</v>
      </c>
      <c r="F27" s="74">
        <f>Prehlad!N145</f>
        <v>0</v>
      </c>
      <c r="G27" s="74">
        <f>Prehlad!W145</f>
        <v>19.256999999999998</v>
      </c>
    </row>
    <row r="28" spans="1:7">
      <c r="A28" s="71" t="s">
        <v>427</v>
      </c>
      <c r="E28" s="73">
        <f>Prehlad!L147</f>
        <v>1.7031995699999998</v>
      </c>
      <c r="F28" s="74">
        <f>Prehlad!N147</f>
        <v>0</v>
      </c>
      <c r="G28" s="74">
        <f>Prehlad!W147</f>
        <v>168.92599999999999</v>
      </c>
    </row>
    <row r="31" spans="1:7">
      <c r="A31" s="71" t="s">
        <v>428</v>
      </c>
      <c r="E31" s="73">
        <f>Prehlad!L149</f>
        <v>310.85844072999993</v>
      </c>
      <c r="F31" s="74">
        <f>Prehlad!N149</f>
        <v>0</v>
      </c>
      <c r="G31" s="74">
        <f>Prehlad!W149</f>
        <v>1214.3579999999999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J29"/>
  <sheetViews>
    <sheetView showGridLines="0" workbookViewId="0">
      <selection activeCell="M24" sqref="M24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123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2:30" ht="18" customHeight="1">
      <c r="B2" s="4" t="s">
        <v>124</v>
      </c>
      <c r="C2" s="5"/>
      <c r="D2" s="5"/>
      <c r="E2" s="5"/>
      <c r="F2" s="5"/>
      <c r="G2" s="6" t="s">
        <v>74</v>
      </c>
      <c r="H2" s="5"/>
      <c r="I2" s="5"/>
      <c r="J2" s="6" t="s">
        <v>75</v>
      </c>
      <c r="K2" s="5"/>
      <c r="L2" s="5"/>
      <c r="M2" s="49"/>
      <c r="Z2" s="68" t="s">
        <v>13</v>
      </c>
      <c r="AA2" s="69" t="s">
        <v>76</v>
      </c>
      <c r="AB2" s="69" t="s">
        <v>15</v>
      </c>
      <c r="AC2" s="69"/>
      <c r="AD2" s="70"/>
    </row>
    <row r="3" spans="2:30" ht="18" customHeight="1">
      <c r="B3" s="7" t="s">
        <v>125</v>
      </c>
      <c r="C3" s="8"/>
      <c r="D3" s="8"/>
      <c r="E3" s="8"/>
      <c r="F3" s="8"/>
      <c r="G3" s="9" t="s">
        <v>126</v>
      </c>
      <c r="H3" s="8"/>
      <c r="I3" s="8"/>
      <c r="J3" s="9" t="s">
        <v>77</v>
      </c>
      <c r="K3" s="8"/>
      <c r="L3" s="8"/>
      <c r="M3" s="50"/>
      <c r="Z3" s="68" t="s">
        <v>17</v>
      </c>
      <c r="AA3" s="69" t="s">
        <v>78</v>
      </c>
      <c r="AB3" s="69" t="s">
        <v>15</v>
      </c>
      <c r="AC3" s="69" t="s">
        <v>19</v>
      </c>
      <c r="AD3" s="70" t="s">
        <v>20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12" t="s">
        <v>79</v>
      </c>
      <c r="K4" s="11" t="s">
        <v>127</v>
      </c>
      <c r="L4" s="11" t="s">
        <v>80</v>
      </c>
      <c r="M4" s="51"/>
      <c r="Z4" s="68" t="s">
        <v>21</v>
      </c>
      <c r="AA4" s="69" t="s">
        <v>81</v>
      </c>
      <c r="AB4" s="69" t="s">
        <v>15</v>
      </c>
      <c r="AC4" s="69"/>
      <c r="AD4" s="70"/>
    </row>
    <row r="5" spans="2:30" ht="18" customHeight="1">
      <c r="B5" s="4" t="s">
        <v>82</v>
      </c>
      <c r="C5" s="5"/>
      <c r="D5" s="5"/>
      <c r="E5" s="5"/>
      <c r="F5" s="5"/>
      <c r="G5" s="13"/>
      <c r="H5" s="5"/>
      <c r="I5" s="5"/>
      <c r="J5" s="5" t="s">
        <v>83</v>
      </c>
      <c r="K5" s="5"/>
      <c r="L5" s="5" t="s">
        <v>84</v>
      </c>
      <c r="M5" s="49"/>
      <c r="Z5" s="68" t="s">
        <v>23</v>
      </c>
      <c r="AA5" s="69" t="s">
        <v>78</v>
      </c>
      <c r="AB5" s="69" t="s">
        <v>15</v>
      </c>
      <c r="AC5" s="69" t="s">
        <v>19</v>
      </c>
      <c r="AD5" s="70" t="s">
        <v>20</v>
      </c>
    </row>
    <row r="6" spans="2:30" ht="18" customHeight="1">
      <c r="B6" s="7" t="s">
        <v>85</v>
      </c>
      <c r="C6" s="8"/>
      <c r="D6" s="8"/>
      <c r="E6" s="8"/>
      <c r="F6" s="8"/>
      <c r="G6" s="14"/>
      <c r="H6" s="8"/>
      <c r="I6" s="8"/>
      <c r="J6" s="8" t="s">
        <v>83</v>
      </c>
      <c r="K6" s="8"/>
      <c r="L6" s="8" t="s">
        <v>84</v>
      </c>
      <c r="M6" s="50"/>
    </row>
    <row r="7" spans="2:30" ht="18" customHeight="1">
      <c r="B7" s="10" t="s">
        <v>86</v>
      </c>
      <c r="C7" s="11"/>
      <c r="D7" s="11"/>
      <c r="E7" s="11"/>
      <c r="F7" s="11"/>
      <c r="G7" s="15"/>
      <c r="H7" s="11"/>
      <c r="I7" s="11"/>
      <c r="J7" s="11" t="s">
        <v>83</v>
      </c>
      <c r="K7" s="11"/>
      <c r="L7" s="11" t="s">
        <v>84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87</v>
      </c>
      <c r="C10" s="28" t="s">
        <v>88</v>
      </c>
      <c r="D10" s="29" t="s">
        <v>32</v>
      </c>
      <c r="E10" s="29" t="s">
        <v>89</v>
      </c>
      <c r="F10" s="30" t="s">
        <v>90</v>
      </c>
      <c r="G10" s="27" t="s">
        <v>91</v>
      </c>
      <c r="H10" s="158" t="s">
        <v>92</v>
      </c>
      <c r="I10" s="158"/>
      <c r="J10" s="27" t="s">
        <v>93</v>
      </c>
      <c r="K10" s="158" t="s">
        <v>94</v>
      </c>
      <c r="L10" s="158"/>
      <c r="M10" s="158"/>
    </row>
    <row r="11" spans="2:30" ht="18" customHeight="1">
      <c r="B11" s="31">
        <v>1</v>
      </c>
      <c r="C11" s="32" t="s">
        <v>95</v>
      </c>
      <c r="D11" s="132"/>
      <c r="E11" s="132"/>
      <c r="F11" s="133"/>
      <c r="G11" s="31">
        <v>6</v>
      </c>
      <c r="H11" s="32" t="s">
        <v>128</v>
      </c>
      <c r="I11" s="133"/>
      <c r="J11" s="31">
        <v>11</v>
      </c>
      <c r="K11" s="54" t="s">
        <v>131</v>
      </c>
      <c r="L11" s="55"/>
      <c r="M11" s="133"/>
    </row>
    <row r="12" spans="2:30" ht="18" customHeight="1">
      <c r="B12" s="33">
        <v>2</v>
      </c>
      <c r="C12" s="34" t="s">
        <v>96</v>
      </c>
      <c r="D12" s="134"/>
      <c r="E12" s="134"/>
      <c r="F12" s="133"/>
      <c r="G12" s="33">
        <v>7</v>
      </c>
      <c r="H12" s="34" t="s">
        <v>129</v>
      </c>
      <c r="I12" s="135"/>
      <c r="J12" s="33">
        <v>12</v>
      </c>
      <c r="K12" s="56" t="s">
        <v>132</v>
      </c>
      <c r="L12" s="57"/>
      <c r="M12" s="135"/>
    </row>
    <row r="13" spans="2:30" ht="18" customHeight="1">
      <c r="B13" s="33">
        <v>3</v>
      </c>
      <c r="C13" s="34" t="s">
        <v>97</v>
      </c>
      <c r="D13" s="134"/>
      <c r="E13" s="134"/>
      <c r="F13" s="133"/>
      <c r="G13" s="33">
        <v>8</v>
      </c>
      <c r="H13" s="34" t="s">
        <v>130</v>
      </c>
      <c r="I13" s="135"/>
      <c r="J13" s="33">
        <v>13</v>
      </c>
      <c r="K13" s="56" t="s">
        <v>133</v>
      </c>
      <c r="L13" s="57"/>
      <c r="M13" s="135"/>
    </row>
    <row r="14" spans="2:30" ht="18" customHeight="1">
      <c r="B14" s="33">
        <v>4</v>
      </c>
      <c r="C14" s="34" t="s">
        <v>98</v>
      </c>
      <c r="D14" s="134"/>
      <c r="E14" s="134"/>
      <c r="F14" s="136"/>
      <c r="G14" s="33">
        <v>9</v>
      </c>
      <c r="H14" s="34" t="s">
        <v>1</v>
      </c>
      <c r="I14" s="135"/>
      <c r="J14" s="33">
        <v>14</v>
      </c>
      <c r="K14" s="56" t="s">
        <v>1</v>
      </c>
      <c r="L14" s="57"/>
      <c r="M14" s="135"/>
    </row>
    <row r="15" spans="2:30" ht="18" customHeight="1">
      <c r="B15" s="35">
        <v>5</v>
      </c>
      <c r="C15" s="36" t="s">
        <v>99</v>
      </c>
      <c r="D15" s="137"/>
      <c r="E15" s="138"/>
      <c r="F15" s="139"/>
      <c r="G15" s="37">
        <v>10</v>
      </c>
      <c r="H15" s="38" t="s">
        <v>100</v>
      </c>
      <c r="I15" s="139"/>
      <c r="J15" s="35">
        <v>15</v>
      </c>
      <c r="K15" s="58"/>
      <c r="L15" s="59" t="s">
        <v>101</v>
      </c>
      <c r="M15" s="139"/>
    </row>
    <row r="16" spans="2:30" ht="18" customHeight="1">
      <c r="B16" s="157" t="s">
        <v>102</v>
      </c>
      <c r="C16" s="157"/>
      <c r="D16" s="157"/>
      <c r="E16" s="157"/>
      <c r="F16" s="39"/>
      <c r="G16" s="159" t="s">
        <v>103</v>
      </c>
      <c r="H16" s="159"/>
      <c r="I16" s="159"/>
      <c r="J16" s="27" t="s">
        <v>104</v>
      </c>
      <c r="K16" s="158" t="s">
        <v>105</v>
      </c>
      <c r="L16" s="158"/>
      <c r="M16" s="158"/>
    </row>
    <row r="17" spans="2:13" ht="18" customHeight="1">
      <c r="B17" s="40"/>
      <c r="C17" s="41" t="s">
        <v>106</v>
      </c>
      <c r="D17" s="41"/>
      <c r="E17" s="41" t="s">
        <v>107</v>
      </c>
      <c r="F17" s="42"/>
      <c r="G17" s="40"/>
      <c r="H17" s="43"/>
      <c r="I17" s="60"/>
      <c r="J17" s="33">
        <v>16</v>
      </c>
      <c r="K17" s="56" t="s">
        <v>108</v>
      </c>
      <c r="L17" s="61"/>
      <c r="M17" s="135"/>
    </row>
    <row r="18" spans="2:13" ht="18" customHeight="1">
      <c r="B18" s="44"/>
      <c r="C18" s="43" t="s">
        <v>109</v>
      </c>
      <c r="D18" s="43"/>
      <c r="E18" s="43"/>
      <c r="F18" s="45"/>
      <c r="G18" s="44"/>
      <c r="H18" s="43" t="s">
        <v>106</v>
      </c>
      <c r="I18" s="60"/>
      <c r="J18" s="33">
        <v>17</v>
      </c>
      <c r="K18" s="56" t="s">
        <v>134</v>
      </c>
      <c r="L18" s="61"/>
      <c r="M18" s="135"/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135</v>
      </c>
      <c r="L19" s="61"/>
      <c r="M19" s="135"/>
    </row>
    <row r="20" spans="2:13" ht="18" customHeight="1">
      <c r="B20" s="44"/>
      <c r="C20" s="43"/>
      <c r="D20" s="43"/>
      <c r="E20" s="43"/>
      <c r="F20" s="45"/>
      <c r="G20" s="44"/>
      <c r="H20" s="41" t="s">
        <v>107</v>
      </c>
      <c r="I20" s="60"/>
      <c r="J20" s="33">
        <v>19</v>
      </c>
      <c r="K20" s="56" t="s">
        <v>1</v>
      </c>
      <c r="L20" s="61"/>
      <c r="M20" s="135"/>
    </row>
    <row r="21" spans="2:13" ht="18" customHeight="1">
      <c r="B21" s="40"/>
      <c r="C21" s="43"/>
      <c r="D21" s="43"/>
      <c r="E21" s="43"/>
      <c r="F21" s="43"/>
      <c r="G21" s="40"/>
      <c r="H21" s="43" t="s">
        <v>109</v>
      </c>
      <c r="I21" s="60"/>
      <c r="J21" s="35">
        <v>20</v>
      </c>
      <c r="K21" s="58"/>
      <c r="L21" s="59" t="s">
        <v>110</v>
      </c>
      <c r="M21" s="139"/>
    </row>
    <row r="22" spans="2:13" ht="18" customHeight="1">
      <c r="B22" s="157" t="s">
        <v>111</v>
      </c>
      <c r="C22" s="157"/>
      <c r="D22" s="157"/>
      <c r="E22" s="157"/>
      <c r="F22" s="39"/>
      <c r="G22" s="40"/>
      <c r="H22" s="43"/>
      <c r="I22" s="60"/>
      <c r="J22" s="27" t="s">
        <v>112</v>
      </c>
      <c r="K22" s="158" t="s">
        <v>113</v>
      </c>
      <c r="L22" s="158"/>
      <c r="M22" s="158"/>
    </row>
    <row r="23" spans="2:13" ht="18" customHeight="1">
      <c r="B23" s="40"/>
      <c r="C23" s="41" t="s">
        <v>106</v>
      </c>
      <c r="D23" s="41"/>
      <c r="E23" s="41" t="s">
        <v>107</v>
      </c>
      <c r="F23" s="42"/>
      <c r="G23" s="40"/>
      <c r="H23" s="43"/>
      <c r="I23" s="60"/>
      <c r="J23" s="31">
        <v>21</v>
      </c>
      <c r="K23" s="54"/>
      <c r="L23" s="62" t="s">
        <v>114</v>
      </c>
      <c r="M23" s="133"/>
    </row>
    <row r="24" spans="2:13" ht="18" customHeight="1">
      <c r="B24" s="44"/>
      <c r="C24" s="43" t="s">
        <v>109</v>
      </c>
      <c r="D24" s="43"/>
      <c r="E24" s="43"/>
      <c r="F24" s="45"/>
      <c r="G24" s="40"/>
      <c r="H24" s="43"/>
      <c r="I24" s="60"/>
      <c r="J24" s="33">
        <v>22</v>
      </c>
      <c r="K24" s="56" t="s">
        <v>136</v>
      </c>
      <c r="L24" s="140"/>
      <c r="M24" s="135"/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137</v>
      </c>
      <c r="L25" s="140"/>
      <c r="M25" s="135"/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115</v>
      </c>
      <c r="M26" s="139"/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116</v>
      </c>
      <c r="K27" s="65" t="s">
        <v>138</v>
      </c>
      <c r="L27" s="66"/>
      <c r="M27" s="67"/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Jolka</cp:lastModifiedBy>
  <cp:revision>2</cp:revision>
  <cp:lastPrinted>2019-05-20T14:23:00Z</cp:lastPrinted>
  <dcterms:created xsi:type="dcterms:W3CDTF">1999-04-06T07:39:00Z</dcterms:created>
  <dcterms:modified xsi:type="dcterms:W3CDTF">2024-09-27T07:19:54Z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