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4310" tabRatio="500" activeTab="3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19" i="5"/>
  <c r="F19"/>
  <c r="E19"/>
  <c r="W46" i="3"/>
  <c r="E46"/>
  <c r="N46"/>
  <c r="L46"/>
  <c r="G16" i="5"/>
  <c r="F16"/>
  <c r="E16"/>
  <c r="W44" i="3"/>
  <c r="E44"/>
  <c r="N44"/>
  <c r="L44"/>
  <c r="G15" i="5"/>
  <c r="F15"/>
  <c r="E15"/>
  <c r="W42" i="3"/>
  <c r="E42"/>
  <c r="N42"/>
  <c r="L42"/>
  <c r="N40"/>
  <c r="L40"/>
  <c r="N38"/>
  <c r="L38"/>
  <c r="N37"/>
  <c r="L37"/>
  <c r="N35"/>
  <c r="L35"/>
  <c r="G14" i="5"/>
  <c r="F14"/>
  <c r="E14"/>
  <c r="W32" i="3"/>
  <c r="E32"/>
  <c r="N32"/>
  <c r="L32"/>
  <c r="N31"/>
  <c r="L31"/>
  <c r="N30"/>
  <c r="L30"/>
  <c r="G13" i="5"/>
  <c r="F13"/>
  <c r="E13"/>
  <c r="W27" i="3"/>
  <c r="E27"/>
  <c r="N27"/>
  <c r="L27"/>
  <c r="N26"/>
  <c r="L26"/>
  <c r="N24"/>
  <c r="L24"/>
  <c r="G12" i="5"/>
  <c r="F12"/>
  <c r="E12"/>
  <c r="W21" i="3"/>
  <c r="E21"/>
  <c r="N21"/>
  <c r="L21"/>
  <c r="N20"/>
  <c r="L20"/>
  <c r="N19"/>
  <c r="L19"/>
  <c r="N18"/>
  <c r="L18"/>
  <c r="N17"/>
  <c r="L17"/>
  <c r="N16"/>
  <c r="L16"/>
  <c r="N14"/>
  <c r="L14"/>
  <c r="M9" i="6" l="1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<sst xmlns="http://schemas.openxmlformats.org/spreadsheetml/2006/main" count="420" uniqueCount="222">
  <si>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</si>
  <si>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</si>
  <si>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</si>
  <si>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</si>
  <si>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</si>
  <si>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</si>
  <si>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</si>
  <si>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</si>
  <si>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</si>
  <si>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</si>
  <si>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</si>
  <si>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</si>
  <si>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</si>
  <si>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</si>
  <si>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</si>
  <si>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</si>
  <si>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</si>
  <si>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</si>
  <si>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</si>
  <si>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</si>
  <si>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</si>
  <si>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</si>
  <si>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</si>
  <si>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</si>
  <si>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</si>
  <si>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</si>
  <si>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</si>
  <si>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</si>
  <si>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</si>
  <si>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</si>
  <si>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</si>
  <si>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</si>
  <si>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</si>
  <si>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</si>
  <si>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</si>
  <si>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</si>
  <si>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</si>
  <si>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</si>
  <si>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</si>
  <si>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</si>
  <si>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</si>
  <si>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</si>
  <si>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</si>
  <si>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</si>
  <si>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</si>
  <si>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</si>
  <si>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</si>
  <si>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</si>
  <si>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</si>
  <si>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</si>
  <si>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</si>
  <si>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</si>
  <si>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</si>
  <si>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</si>
  <si>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</si>
  <si>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</si>
  <si>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</si>
  <si>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</si>
  <si>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</si>
  <si>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</si>
  <si>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</si>
  <si>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</si>
  <si>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</si>
  <si>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</si>
  <si>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</si>
  <si>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</si>
  <si>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</si>
  <si>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</si>
  <si>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</si>
  <si>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</si>
  <si>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</si>
  <si>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</si>
  <si>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</si>
  <si>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</si>
  <si>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</si>
  <si>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</si>
  <si>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</si>
  <si>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</si>
  <si>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</si>
  <si>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</si>
  <si>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</si>
  <si>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</si>
  <si>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</si>
  <si>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</si>
  <si>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</si>
  <si>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</si>
  <si>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</si>
  <si>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</si>
  <si>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</si>
  <si>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</si>
  <si>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</si>
  <si>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</si>
  <si>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</si>
  <si>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</si>
  <si>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</si>
  <si>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</si>
  <si>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</si>
  <si>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</si>
  <si>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</si>
  <si>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</si>
  <si>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</si>
  <si>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</si>
  <si>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</si>
  <si>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</si>
  <si>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</si>
  <si>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</si>
  <si>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</si>
  <si>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</si>
  <si>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</si>
  <si>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</si>
  <si>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</si>
  <si>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</si>
  <si>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</si>
  <si>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</si>
  <si>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</si>
  <si>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</si>
  <si>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</si>
  <si>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</si>
  <si>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</si>
  <si>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25.09.2024</t>
  </si>
  <si>
    <t>Stavba : 1369 DW - Prípojky médií pre rozvojové územie DZ Energetika</t>
  </si>
  <si>
    <t>Objekt : SO 208 Spevnené plochy</t>
  </si>
  <si>
    <t>Ing. Lengyelová Jolana</t>
  </si>
  <si>
    <t xml:space="preserve"> Ing. Lengyelová Jolana</t>
  </si>
  <si>
    <t xml:space="preserve"> Stavba : 1369 DW - Prípojky médií pre rozvojové územie DZ Energetika</t>
  </si>
  <si>
    <t xml:space="preserve"> Objekt : SO 208 Spevnené plochy</t>
  </si>
  <si>
    <t>JKSO :</t>
  </si>
  <si>
    <t>25.09.2024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</si>
  <si>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</si>
  <si>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</si>
  <si>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</si>
  <si>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</si>
  <si>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</si>
  <si>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</si>
  <si>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</si>
  <si>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</si>
  <si>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</si>
  <si>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</si>
  <si>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</si>
  <si>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</si>
  <si>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</si>
  <si>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</si>
  <si>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</si>
  <si>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</si>
  <si>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</si>
  <si>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</si>
  <si>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</si>
  <si>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</si>
  <si>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</si>
  <si>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</si>
  <si>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12220-1101</t>
  </si>
  <si>
    <t>45.11.21</t>
  </si>
  <si>
    <t>EK</t>
  </si>
  <si>
    <t>S</t>
  </si>
  <si>
    <t>18,32 =   18,320</t>
  </si>
  <si>
    <t>122201109</t>
  </si>
  <si>
    <t>Príplatok za lepivosť horniny tr.3</t>
  </si>
  <si>
    <t>12220-1109</t>
  </si>
  <si>
    <t>272</t>
  </si>
  <si>
    <t>162701105</t>
  </si>
  <si>
    <t>Vodorovné premiestnenie výkopu do 10000 m horn. tr. 1-4</t>
  </si>
  <si>
    <t>16270-1105</t>
  </si>
  <si>
    <t>45.11.24</t>
  </si>
  <si>
    <t>167101101</t>
  </si>
  <si>
    <t>Nakladanie výkopku do 100 m3 v horn. tr. 1-4</t>
  </si>
  <si>
    <t>16710-1101</t>
  </si>
  <si>
    <t>171151101</t>
  </si>
  <si>
    <t>Hutnenie bokov násypov pre akýkoľvek sklon, dĺžku a mieru zhutnenia</t>
  </si>
  <si>
    <t>m2</t>
  </si>
  <si>
    <t>17115-1101</t>
  </si>
  <si>
    <t>253</t>
  </si>
  <si>
    <t>17120411100</t>
  </si>
  <si>
    <t>Uloženie sypaniny - poplatok</t>
  </si>
  <si>
    <t>17120-411100</t>
  </si>
  <si>
    <t>45.21.22</t>
  </si>
  <si>
    <t xml:space="preserve">1 - ZEMNE PRÁCE  spolu: </t>
  </si>
  <si>
    <t>5 - KOMUNIKÁCIE</t>
  </si>
  <si>
    <t>221</t>
  </si>
  <si>
    <t>564861111</t>
  </si>
  <si>
    <t>Podklad zo štrkodrte hr. 200 mm</t>
  </si>
  <si>
    <t>56486-1111</t>
  </si>
  <si>
    <t>45.23.11</t>
  </si>
  <si>
    <t>18,32*2 =   36,640</t>
  </si>
  <si>
    <t>5811411051</t>
  </si>
  <si>
    <t>Kryt cementobetónový vozoviek hr. 300 mm z betónu C 30/37</t>
  </si>
  <si>
    <t>58114-11051</t>
  </si>
  <si>
    <t>45.23.12</t>
  </si>
  <si>
    <t xml:space="preserve">5 - KOMUNIKÁCIE  spolu: </t>
  </si>
  <si>
    <t>6 - ÚPRAVY POVRCHOV, PODLAHY, VÝPLNE</t>
  </si>
  <si>
    <t>011</t>
  </si>
  <si>
    <t>631319175</t>
  </si>
  <si>
    <t>Prípl. za stiahnutie povrchu mazaniny pred vlož. výstuže hr. do 24 cm</t>
  </si>
  <si>
    <t>63131-9175</t>
  </si>
  <si>
    <t>45.25.32</t>
  </si>
  <si>
    <t>631362021</t>
  </si>
  <si>
    <t>Výstuž betónových mazanín zo zvarovaných sietí Kari</t>
  </si>
  <si>
    <t>t</t>
  </si>
  <si>
    <t>63136-2021</t>
  </si>
  <si>
    <t xml:space="preserve">6 - ÚPRAVY POVRCHOV, PODLAHY, VÝPLNE  spolu: </t>
  </si>
  <si>
    <t>9 - OSTATNÉ KONŠTRUKCIE A PRÁCE</t>
  </si>
  <si>
    <t>916311113</t>
  </si>
  <si>
    <t>Osadenie cest. obrubníka bet. ležatého, lôžko betón tr. C 12/15 s bočnou oporou</t>
  </si>
  <si>
    <t>m</t>
  </si>
  <si>
    <t>91631-1113</t>
  </si>
  <si>
    <t>1+8+1,5+2,5 =   13,000</t>
  </si>
  <si>
    <t>MAT</t>
  </si>
  <si>
    <t>59217A105</t>
  </si>
  <si>
    <t>Obrubník cestný skosený 1000/150/300mm</t>
  </si>
  <si>
    <t>kus</t>
  </si>
  <si>
    <t xml:space="preserve">  .  .  </t>
  </si>
  <si>
    <t>EZ</t>
  </si>
  <si>
    <t>59217A111</t>
  </si>
  <si>
    <t>Obrubník oblúkový R 1,0 780/150/250mm</t>
  </si>
  <si>
    <t>1,5+2,5 =   4,000</t>
  </si>
  <si>
    <t>918101111</t>
  </si>
  <si>
    <t>Lôžko pod obrubníky, krajníky, obruby z betónu tr. C 12/15</t>
  </si>
  <si>
    <t>91810-1111</t>
  </si>
  <si>
    <t>0,3*0,15*13 =   0,585</t>
  </si>
  <si>
    <t xml:space="preserve">9 - OSTATNÉ KONŠTRUKCIE A PRÁCE  spolu: </t>
  </si>
  <si>
    <t xml:space="preserve">PRÁCE A DODÁVKY HSV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</si>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</sst>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1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showGridLines="0" workbookViewId="0">
      <pane xSplit="4" ySplit="10" topLeftCell="E21" activePane="bottomRight" state="frozen"/>
      <selection pane="topRight"/>
      <selection pane="bottomLeft"/>
      <selection pane="bottomRight" activeCell="D49" sqref="D49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3</v>
      </c>
      <c r="G1" s="72"/>
      <c r="I1" s="75" t="s">
        <v>117</v>
      </c>
      <c r="J1" s="72"/>
      <c r="K1" s="73"/>
      <c r="Q1" s="74"/>
      <c r="R1" s="74"/>
      <c r="S1" s="74"/>
      <c r="X1" s="102"/>
      <c r="Y1" s="102"/>
      <c r="Z1" s="120" t="s">
        <v>5</v>
      </c>
      <c r="AA1" s="120" t="s">
        <v>6</v>
      </c>
      <c r="AB1" s="68" t="s">
        <v>7</v>
      </c>
      <c r="AC1" s="68" t="s">
        <v>8</v>
      </c>
      <c r="AD1" s="68" t="s">
        <v>9</v>
      </c>
      <c r="AE1" s="121" t="s">
        <v>10</v>
      </c>
      <c r="AF1" s="122" t="s">
        <v>11</v>
      </c>
    </row>
    <row r="2" spans="1:37" s="71" customFormat="1" ht="12.75">
      <c r="A2" s="75" t="s">
        <v>12</v>
      </c>
      <c r="G2" s="72"/>
      <c r="H2" s="105"/>
      <c r="I2" s="75" t="s">
        <v>118</v>
      </c>
      <c r="J2" s="72"/>
      <c r="K2" s="73"/>
      <c r="Q2" s="74"/>
      <c r="R2" s="74"/>
      <c r="S2" s="74"/>
      <c r="X2" s="102"/>
      <c r="Y2" s="102"/>
      <c r="Z2" s="120" t="s">
        <v>13</v>
      </c>
      <c r="AA2" s="70" t="s">
        <v>14</v>
      </c>
      <c r="AB2" s="69" t="s">
        <v>15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16</v>
      </c>
      <c r="G3" s="72"/>
      <c r="I3" s="75" t="s">
        <v>119</v>
      </c>
      <c r="J3" s="72"/>
      <c r="K3" s="73"/>
      <c r="Q3" s="74"/>
      <c r="R3" s="74"/>
      <c r="S3" s="74"/>
      <c r="X3" s="102"/>
      <c r="Y3" s="102"/>
      <c r="Z3" s="120" t="s">
        <v>17</v>
      </c>
      <c r="AA3" s="70" t="s">
        <v>18</v>
      </c>
      <c r="AB3" s="69" t="s">
        <v>15</v>
      </c>
      <c r="AC3" s="69" t="s">
        <v>19</v>
      </c>
      <c r="AD3" s="70" t="s">
        <v>20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21</v>
      </c>
      <c r="AA4" s="70" t="s">
        <v>22</v>
      </c>
      <c r="AB4" s="69" t="s">
        <v>15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120</v>
      </c>
      <c r="Q5" s="74"/>
      <c r="R5" s="74"/>
      <c r="S5" s="74"/>
      <c r="X5" s="102"/>
      <c r="Y5" s="102"/>
      <c r="Z5" s="120" t="s">
        <v>23</v>
      </c>
      <c r="AA5" s="70" t="s">
        <v>18</v>
      </c>
      <c r="AB5" s="69" t="s">
        <v>15</v>
      </c>
      <c r="AC5" s="69" t="s">
        <v>19</v>
      </c>
      <c r="AD5" s="70" t="s">
        <v>20</v>
      </c>
      <c r="AE5" s="121">
        <v>4</v>
      </c>
      <c r="AF5" s="126">
        <v>123.4567</v>
      </c>
    </row>
    <row r="6" spans="1:37" s="71" customFormat="1" ht="12.75">
      <c r="A6" s="75" t="s">
        <v>121</v>
      </c>
      <c r="Q6" s="74"/>
      <c r="R6" s="74"/>
      <c r="S6" s="74"/>
      <c r="X6" s="102"/>
      <c r="Y6" s="102"/>
      <c r="Z6" s="105"/>
      <c r="AA6" s="105"/>
      <c r="AE6" s="121" t="s">
        <v>24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122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25</v>
      </c>
      <c r="B9" s="77" t="s">
        <v>26</v>
      </c>
      <c r="C9" s="77" t="s">
        <v>27</v>
      </c>
      <c r="D9" s="77" t="s">
        <v>28</v>
      </c>
      <c r="E9" s="77" t="s">
        <v>29</v>
      </c>
      <c r="F9" s="77" t="s">
        <v>30</v>
      </c>
      <c r="G9" s="77" t="s">
        <v>31</v>
      </c>
      <c r="H9" s="77" t="s">
        <v>32</v>
      </c>
      <c r="I9" s="77" t="s">
        <v>33</v>
      </c>
      <c r="J9" s="77" t="s">
        <v>34</v>
      </c>
      <c r="K9" s="155" t="s">
        <v>35</v>
      </c>
      <c r="L9" s="155"/>
      <c r="M9" s="156" t="s">
        <v>36</v>
      </c>
      <c r="N9" s="156"/>
      <c r="O9" s="77" t="s">
        <v>2</v>
      </c>
      <c r="P9" s="109" t="s">
        <v>37</v>
      </c>
      <c r="Q9" s="77" t="s">
        <v>29</v>
      </c>
      <c r="R9" s="77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77" t="s">
        <v>41</v>
      </c>
      <c r="X9" s="114" t="s">
        <v>27</v>
      </c>
      <c r="Y9" s="114" t="s">
        <v>27</v>
      </c>
      <c r="Z9" s="127" t="s">
        <v>42</v>
      </c>
      <c r="AA9" s="127" t="s">
        <v>43</v>
      </c>
      <c r="AB9" s="77" t="s">
        <v>40</v>
      </c>
      <c r="AC9" s="77" t="s">
        <v>44</v>
      </c>
      <c r="AD9" s="77" t="s">
        <v>45</v>
      </c>
      <c r="AE9" s="128" t="s">
        <v>46</v>
      </c>
      <c r="AF9" s="128" t="s">
        <v>47</v>
      </c>
      <c r="AG9" s="128" t="s">
        <v>29</v>
      </c>
      <c r="AH9" s="128" t="s">
        <v>48</v>
      </c>
      <c r="AJ9" s="71" t="s">
        <v>139</v>
      </c>
      <c r="AK9" s="71" t="s">
        <v>141</v>
      </c>
    </row>
    <row r="10" spans="1:37">
      <c r="A10" s="79" t="s">
        <v>49</v>
      </c>
      <c r="B10" s="79" t="s">
        <v>50</v>
      </c>
      <c r="C10" s="108"/>
      <c r="D10" s="79" t="s">
        <v>51</v>
      </c>
      <c r="E10" s="79" t="s">
        <v>52</v>
      </c>
      <c r="F10" s="79" t="s">
        <v>53</v>
      </c>
      <c r="G10" s="79" t="s">
        <v>54</v>
      </c>
      <c r="H10" s="79"/>
      <c r="I10" s="79" t="s">
        <v>55</v>
      </c>
      <c r="J10" s="79"/>
      <c r="K10" s="79" t="s">
        <v>31</v>
      </c>
      <c r="L10" s="79" t="s">
        <v>34</v>
      </c>
      <c r="M10" s="110" t="s">
        <v>31</v>
      </c>
      <c r="N10" s="79" t="s">
        <v>34</v>
      </c>
      <c r="O10" s="79" t="s">
        <v>56</v>
      </c>
      <c r="P10" s="110"/>
      <c r="Q10" s="79" t="s">
        <v>57</v>
      </c>
      <c r="R10" s="79" t="s">
        <v>58</v>
      </c>
      <c r="S10" s="110" t="s">
        <v>59</v>
      </c>
      <c r="T10" s="115" t="s">
        <v>60</v>
      </c>
      <c r="U10" s="116" t="s">
        <v>61</v>
      </c>
      <c r="V10" s="117" t="s">
        <v>62</v>
      </c>
      <c r="W10" s="118"/>
      <c r="X10" s="119" t="s">
        <v>63</v>
      </c>
      <c r="Y10" s="119"/>
      <c r="Z10" s="129" t="s">
        <v>64</v>
      </c>
      <c r="AA10" s="129" t="s">
        <v>49</v>
      </c>
      <c r="AB10" s="79" t="s">
        <v>65</v>
      </c>
      <c r="AC10" s="130"/>
      <c r="AD10" s="130"/>
      <c r="AE10" s="131"/>
      <c r="AF10" s="131"/>
      <c r="AG10" s="131"/>
      <c r="AH10" s="131"/>
      <c r="AJ10" s="71" t="s">
        <v>140</v>
      </c>
      <c r="AK10" s="71" t="s">
        <v>142</v>
      </c>
    </row>
    <row r="12" spans="1:37">
      <c r="B12" s="141" t="s">
        <v>143</v>
      </c>
    </row>
    <row r="13" spans="1:37">
      <c r="B13" s="95" t="s">
        <v>144</v>
      </c>
    </row>
    <row r="14" spans="1:37">
      <c r="A14" s="93">
        <v>1</v>
      </c>
      <c r="B14" s="94" t="s">
        <v>145</v>
      </c>
      <c r="C14" s="95" t="s">
        <v>146</v>
      </c>
      <c r="D14" s="96" t="s">
        <v>147</v>
      </c>
      <c r="E14" s="97">
        <v>18.32</v>
      </c>
      <c r="F14" s="98" t="s">
        <v>148</v>
      </c>
      <c r="L14" s="100">
        <f>E14*K14</f>
        <v>0</v>
      </c>
      <c r="N14" s="97">
        <f>E14*M14</f>
        <v>0</v>
      </c>
      <c r="O14" s="98">
        <v>20</v>
      </c>
      <c r="P14" s="98" t="s">
        <v>149</v>
      </c>
      <c r="V14" s="101" t="s">
        <v>112</v>
      </c>
      <c r="W14" s="97">
        <v>3.0409999999999999</v>
      </c>
      <c r="X14" s="142" t="s">
        <v>150</v>
      </c>
      <c r="Y14" s="142" t="s">
        <v>146</v>
      </c>
      <c r="Z14" s="95" t="s">
        <v>151</v>
      </c>
      <c r="AB14" s="98">
        <v>1</v>
      </c>
      <c r="AJ14" s="71" t="s">
        <v>152</v>
      </c>
      <c r="AK14" s="71" t="s">
        <v>153</v>
      </c>
    </row>
    <row r="15" spans="1:37">
      <c r="D15" s="143" t="s">
        <v>154</v>
      </c>
      <c r="E15" s="144"/>
      <c r="F15" s="145"/>
      <c r="G15" s="146"/>
      <c r="H15" s="146"/>
      <c r="I15" s="146"/>
      <c r="J15" s="146"/>
      <c r="K15" s="147"/>
      <c r="L15" s="147"/>
      <c r="M15" s="144"/>
      <c r="N15" s="144"/>
      <c r="O15" s="145"/>
      <c r="P15" s="145"/>
      <c r="Q15" s="144"/>
      <c r="R15" s="144"/>
      <c r="S15" s="144"/>
      <c r="T15" s="148"/>
      <c r="U15" s="148"/>
      <c r="V15" s="148" t="s">
        <v>0</v>
      </c>
      <c r="W15" s="144"/>
      <c r="X15" s="149"/>
    </row>
    <row r="16" spans="1:37">
      <c r="A16" s="93">
        <v>2</v>
      </c>
      <c r="B16" s="94" t="s">
        <v>145</v>
      </c>
      <c r="C16" s="95" t="s">
        <v>155</v>
      </c>
      <c r="D16" s="96" t="s">
        <v>156</v>
      </c>
      <c r="E16" s="97">
        <v>9.16</v>
      </c>
      <c r="F16" s="98" t="s">
        <v>148</v>
      </c>
      <c r="L16" s="100">
        <f>E16*K16</f>
        <v>0</v>
      </c>
      <c r="N16" s="97">
        <f>E16*M16</f>
        <v>0</v>
      </c>
      <c r="O16" s="98">
        <v>20</v>
      </c>
      <c r="P16" s="98" t="s">
        <v>149</v>
      </c>
      <c r="V16" s="101" t="s">
        <v>112</v>
      </c>
      <c r="W16" s="97">
        <v>0.32100000000000001</v>
      </c>
      <c r="X16" s="142" t="s">
        <v>157</v>
      </c>
      <c r="Y16" s="142" t="s">
        <v>155</v>
      </c>
      <c r="Z16" s="95" t="s">
        <v>151</v>
      </c>
      <c r="AB16" s="98">
        <v>1</v>
      </c>
      <c r="AJ16" s="71" t="s">
        <v>152</v>
      </c>
      <c r="AK16" s="71" t="s">
        <v>153</v>
      </c>
    </row>
    <row r="17" spans="1:37">
      <c r="A17" s="93">
        <v>3</v>
      </c>
      <c r="B17" s="94" t="s">
        <v>158</v>
      </c>
      <c r="C17" s="95" t="s">
        <v>159</v>
      </c>
      <c r="D17" s="96" t="s">
        <v>160</v>
      </c>
      <c r="E17" s="97">
        <v>18.32</v>
      </c>
      <c r="F17" s="98" t="s">
        <v>148</v>
      </c>
      <c r="L17" s="100">
        <f>E17*K17</f>
        <v>0</v>
      </c>
      <c r="N17" s="97">
        <f>E17*M17</f>
        <v>0</v>
      </c>
      <c r="O17" s="98">
        <v>20</v>
      </c>
      <c r="P17" s="98" t="s">
        <v>149</v>
      </c>
      <c r="V17" s="101" t="s">
        <v>112</v>
      </c>
      <c r="W17" s="97">
        <v>0.20200000000000001</v>
      </c>
      <c r="X17" s="142" t="s">
        <v>161</v>
      </c>
      <c r="Y17" s="142" t="s">
        <v>159</v>
      </c>
      <c r="Z17" s="95" t="s">
        <v>162</v>
      </c>
      <c r="AB17" s="98">
        <v>1</v>
      </c>
      <c r="AJ17" s="71" t="s">
        <v>152</v>
      </c>
      <c r="AK17" s="71" t="s">
        <v>153</v>
      </c>
    </row>
    <row r="18" spans="1:37">
      <c r="A18" s="93">
        <v>4</v>
      </c>
      <c r="B18" s="94" t="s">
        <v>158</v>
      </c>
      <c r="C18" s="95" t="s">
        <v>163</v>
      </c>
      <c r="D18" s="96" t="s">
        <v>164</v>
      </c>
      <c r="E18" s="97">
        <v>18.32</v>
      </c>
      <c r="F18" s="98" t="s">
        <v>148</v>
      </c>
      <c r="L18" s="100">
        <f>E18*K18</f>
        <v>0</v>
      </c>
      <c r="N18" s="97">
        <f>E18*M18</f>
        <v>0</v>
      </c>
      <c r="O18" s="98">
        <v>20</v>
      </c>
      <c r="P18" s="98" t="s">
        <v>149</v>
      </c>
      <c r="V18" s="101" t="s">
        <v>112</v>
      </c>
      <c r="W18" s="97">
        <v>10.992000000000001</v>
      </c>
      <c r="X18" s="142" t="s">
        <v>165</v>
      </c>
      <c r="Y18" s="142" t="s">
        <v>163</v>
      </c>
      <c r="Z18" s="95" t="s">
        <v>151</v>
      </c>
      <c r="AB18" s="98">
        <v>1</v>
      </c>
      <c r="AJ18" s="71" t="s">
        <v>152</v>
      </c>
      <c r="AK18" s="71" t="s">
        <v>153</v>
      </c>
    </row>
    <row r="19" spans="1:37">
      <c r="A19" s="93">
        <v>5</v>
      </c>
      <c r="B19" s="94" t="s">
        <v>145</v>
      </c>
      <c r="C19" s="95" t="s">
        <v>166</v>
      </c>
      <c r="D19" s="96" t="s">
        <v>167</v>
      </c>
      <c r="E19" s="97">
        <v>18.32</v>
      </c>
      <c r="F19" s="98" t="s">
        <v>168</v>
      </c>
      <c r="L19" s="100">
        <f>E19*K19</f>
        <v>0</v>
      </c>
      <c r="N19" s="97">
        <f>E19*M19</f>
        <v>0</v>
      </c>
      <c r="O19" s="98">
        <v>20</v>
      </c>
      <c r="P19" s="98" t="s">
        <v>149</v>
      </c>
      <c r="V19" s="101" t="s">
        <v>112</v>
      </c>
      <c r="W19" s="97">
        <v>0.22</v>
      </c>
      <c r="X19" s="142" t="s">
        <v>169</v>
      </c>
      <c r="Y19" s="142" t="s">
        <v>166</v>
      </c>
      <c r="Z19" s="95" t="s">
        <v>162</v>
      </c>
      <c r="AB19" s="98">
        <v>1</v>
      </c>
      <c r="AJ19" s="71" t="s">
        <v>152</v>
      </c>
      <c r="AK19" s="71" t="s">
        <v>153</v>
      </c>
    </row>
    <row r="20" spans="1:37">
      <c r="A20" s="93">
        <v>6</v>
      </c>
      <c r="B20" s="94" t="s">
        <v>170</v>
      </c>
      <c r="C20" s="95" t="s">
        <v>171</v>
      </c>
      <c r="D20" s="96" t="s">
        <v>172</v>
      </c>
      <c r="E20" s="97">
        <v>18.32</v>
      </c>
      <c r="F20" s="98" t="s">
        <v>148</v>
      </c>
      <c r="L20" s="100">
        <f>E20*K20</f>
        <v>0</v>
      </c>
      <c r="N20" s="97">
        <f>E20*M20</f>
        <v>0</v>
      </c>
      <c r="O20" s="98">
        <v>20</v>
      </c>
      <c r="P20" s="98" t="s">
        <v>149</v>
      </c>
      <c r="V20" s="101" t="s">
        <v>112</v>
      </c>
      <c r="W20" s="97">
        <v>0.71399999999999997</v>
      </c>
      <c r="X20" s="142" t="s">
        <v>173</v>
      </c>
      <c r="Y20" s="142" t="s">
        <v>171</v>
      </c>
      <c r="Z20" s="95" t="s">
        <v>174</v>
      </c>
      <c r="AB20" s="98">
        <v>7</v>
      </c>
      <c r="AJ20" s="71" t="s">
        <v>152</v>
      </c>
      <c r="AK20" s="71" t="s">
        <v>153</v>
      </c>
    </row>
    <row r="21" spans="1:37">
      <c r="D21" s="150" t="s">
        <v>175</v>
      </c>
      <c r="E21" s="151">
        <f>J21</f>
        <v>0</v>
      </c>
      <c r="H21" s="151"/>
      <c r="I21" s="151"/>
      <c r="J21" s="151"/>
      <c r="L21" s="152">
        <f>SUM(L12:L20)</f>
        <v>0</v>
      </c>
      <c r="N21" s="153">
        <f>SUM(N12:N20)</f>
        <v>0</v>
      </c>
      <c r="W21" s="97">
        <f>SUM(W12:W20)</f>
        <v>15.490000000000002</v>
      </c>
    </row>
    <row r="23" spans="1:37">
      <c r="B23" s="95" t="s">
        <v>176</v>
      </c>
    </row>
    <row r="24" spans="1:37">
      <c r="A24" s="93">
        <v>7</v>
      </c>
      <c r="B24" s="94" t="s">
        <v>177</v>
      </c>
      <c r="C24" s="95" t="s">
        <v>178</v>
      </c>
      <c r="D24" s="96" t="s">
        <v>179</v>
      </c>
      <c r="E24" s="97">
        <v>36.64</v>
      </c>
      <c r="F24" s="98" t="s">
        <v>168</v>
      </c>
      <c r="K24" s="100">
        <v>0.37080000000000002</v>
      </c>
      <c r="L24" s="100">
        <f>E24*K24</f>
        <v>13.586112000000002</v>
      </c>
      <c r="N24" s="97">
        <f>E24*M24</f>
        <v>0</v>
      </c>
      <c r="O24" s="98">
        <v>20</v>
      </c>
      <c r="P24" s="98" t="s">
        <v>149</v>
      </c>
      <c r="V24" s="101" t="s">
        <v>112</v>
      </c>
      <c r="W24" s="97">
        <v>1.026</v>
      </c>
      <c r="X24" s="142" t="s">
        <v>180</v>
      </c>
      <c r="Y24" s="142" t="s">
        <v>178</v>
      </c>
      <c r="Z24" s="95" t="s">
        <v>181</v>
      </c>
      <c r="AB24" s="98">
        <v>1</v>
      </c>
      <c r="AJ24" s="71" t="s">
        <v>152</v>
      </c>
      <c r="AK24" s="71" t="s">
        <v>153</v>
      </c>
    </row>
    <row r="25" spans="1:37">
      <c r="D25" s="143" t="s">
        <v>182</v>
      </c>
      <c r="E25" s="144"/>
      <c r="F25" s="145"/>
      <c r="G25" s="146"/>
      <c r="H25" s="146"/>
      <c r="I25" s="146"/>
      <c r="J25" s="146"/>
      <c r="K25" s="147"/>
      <c r="L25" s="147"/>
      <c r="M25" s="144"/>
      <c r="N25" s="144"/>
      <c r="O25" s="145"/>
      <c r="P25" s="145"/>
      <c r="Q25" s="144"/>
      <c r="R25" s="144"/>
      <c r="S25" s="144"/>
      <c r="T25" s="148"/>
      <c r="U25" s="148"/>
      <c r="V25" s="148" t="s">
        <v>0</v>
      </c>
      <c r="W25" s="144"/>
      <c r="X25" s="149"/>
    </row>
    <row r="26" spans="1:37">
      <c r="A26" s="93">
        <v>8</v>
      </c>
      <c r="B26" s="94" t="s">
        <v>177</v>
      </c>
      <c r="C26" s="95" t="s">
        <v>183</v>
      </c>
      <c r="D26" s="96" t="s">
        <v>184</v>
      </c>
      <c r="E26" s="97">
        <v>18.32</v>
      </c>
      <c r="F26" s="98" t="s">
        <v>168</v>
      </c>
      <c r="K26" s="100">
        <v>0.63305999999999996</v>
      </c>
      <c r="L26" s="100">
        <f>E26*K26</f>
        <v>11.597659199999999</v>
      </c>
      <c r="N26" s="97">
        <f>E26*M26</f>
        <v>0</v>
      </c>
      <c r="O26" s="98">
        <v>20</v>
      </c>
      <c r="P26" s="98" t="s">
        <v>149</v>
      </c>
      <c r="V26" s="101" t="s">
        <v>112</v>
      </c>
      <c r="W26" s="97">
        <v>0.40300000000000002</v>
      </c>
      <c r="X26" s="142" t="s">
        <v>185</v>
      </c>
      <c r="Y26" s="142" t="s">
        <v>183</v>
      </c>
      <c r="Z26" s="95" t="s">
        <v>186</v>
      </c>
      <c r="AB26" s="98">
        <v>7</v>
      </c>
      <c r="AJ26" s="71" t="s">
        <v>152</v>
      </c>
      <c r="AK26" s="71" t="s">
        <v>153</v>
      </c>
    </row>
    <row r="27" spans="1:37">
      <c r="D27" s="150" t="s">
        <v>187</v>
      </c>
      <c r="E27" s="151">
        <f>J27</f>
        <v>0</v>
      </c>
      <c r="H27" s="151"/>
      <c r="I27" s="151"/>
      <c r="J27" s="151"/>
      <c r="L27" s="152">
        <f>SUM(L23:L26)</f>
        <v>25.183771200000002</v>
      </c>
      <c r="N27" s="153">
        <f>SUM(N23:N26)</f>
        <v>0</v>
      </c>
      <c r="W27" s="97">
        <f>SUM(W23:W26)</f>
        <v>1.429</v>
      </c>
    </row>
    <row r="29" spans="1:37">
      <c r="B29" s="95" t="s">
        <v>188</v>
      </c>
    </row>
    <row r="30" spans="1:37">
      <c r="A30" s="93">
        <v>9</v>
      </c>
      <c r="B30" s="94" t="s">
        <v>189</v>
      </c>
      <c r="C30" s="95" t="s">
        <v>190</v>
      </c>
      <c r="D30" s="96" t="s">
        <v>191</v>
      </c>
      <c r="E30" s="97">
        <v>5.4960000000000004</v>
      </c>
      <c r="F30" s="98" t="s">
        <v>148</v>
      </c>
      <c r="L30" s="100">
        <f>E30*K30</f>
        <v>0</v>
      </c>
      <c r="N30" s="97">
        <f>E30*M30</f>
        <v>0</v>
      </c>
      <c r="O30" s="98">
        <v>20</v>
      </c>
      <c r="P30" s="98" t="s">
        <v>149</v>
      </c>
      <c r="V30" s="101" t="s">
        <v>112</v>
      </c>
      <c r="W30" s="97">
        <v>1.127</v>
      </c>
      <c r="X30" s="142" t="s">
        <v>192</v>
      </c>
      <c r="Y30" s="142" t="s">
        <v>190</v>
      </c>
      <c r="Z30" s="95" t="s">
        <v>193</v>
      </c>
      <c r="AB30" s="98">
        <v>1</v>
      </c>
      <c r="AJ30" s="71" t="s">
        <v>152</v>
      </c>
      <c r="AK30" s="71" t="s">
        <v>153</v>
      </c>
    </row>
    <row r="31" spans="1:37">
      <c r="A31" s="93">
        <v>10</v>
      </c>
      <c r="B31" s="94" t="s">
        <v>189</v>
      </c>
      <c r="C31" s="95" t="s">
        <v>194</v>
      </c>
      <c r="D31" s="96" t="s">
        <v>195</v>
      </c>
      <c r="E31" s="97">
        <v>0.42699999999999999</v>
      </c>
      <c r="F31" s="98" t="s">
        <v>196</v>
      </c>
      <c r="K31" s="100">
        <v>0.98900999999999994</v>
      </c>
      <c r="L31" s="100">
        <f>E31*K31</f>
        <v>0.42230726999999996</v>
      </c>
      <c r="N31" s="97">
        <f>E31*M31</f>
        <v>0</v>
      </c>
      <c r="O31" s="98">
        <v>20</v>
      </c>
      <c r="P31" s="98" t="s">
        <v>149</v>
      </c>
      <c r="V31" s="101" t="s">
        <v>112</v>
      </c>
      <c r="W31" s="97">
        <v>6.5039999999999996</v>
      </c>
      <c r="X31" s="142" t="s">
        <v>197</v>
      </c>
      <c r="Y31" s="142" t="s">
        <v>194</v>
      </c>
      <c r="Z31" s="95" t="s">
        <v>193</v>
      </c>
      <c r="AB31" s="98">
        <v>1</v>
      </c>
      <c r="AJ31" s="71" t="s">
        <v>152</v>
      </c>
      <c r="AK31" s="71" t="s">
        <v>153</v>
      </c>
    </row>
    <row r="32" spans="1:37">
      <c r="D32" s="150" t="s">
        <v>198</v>
      </c>
      <c r="E32" s="151">
        <f>J32</f>
        <v>0</v>
      </c>
      <c r="H32" s="151"/>
      <c r="I32" s="151"/>
      <c r="J32" s="151"/>
      <c r="L32" s="152">
        <f>SUM(L29:L31)</f>
        <v>0.42230726999999996</v>
      </c>
      <c r="N32" s="153">
        <f>SUM(N29:N31)</f>
        <v>0</v>
      </c>
      <c r="W32" s="97">
        <f>SUM(W29:W31)</f>
        <v>7.6309999999999993</v>
      </c>
    </row>
    <row r="34" spans="1:37">
      <c r="B34" s="95" t="s">
        <v>199</v>
      </c>
    </row>
    <row r="35" spans="1:37" ht="25.5">
      <c r="A35" s="93">
        <v>11</v>
      </c>
      <c r="B35" s="94" t="s">
        <v>177</v>
      </c>
      <c r="C35" s="95" t="s">
        <v>200</v>
      </c>
      <c r="D35" s="96" t="s">
        <v>201</v>
      </c>
      <c r="E35" s="97">
        <v>13</v>
      </c>
      <c r="F35" s="98" t="s">
        <v>202</v>
      </c>
      <c r="K35" s="100">
        <v>0.20230000000000001</v>
      </c>
      <c r="L35" s="100">
        <f>E35*K35</f>
        <v>2.6299000000000001</v>
      </c>
      <c r="N35" s="97">
        <f>E35*M35</f>
        <v>0</v>
      </c>
      <c r="O35" s="98">
        <v>20</v>
      </c>
      <c r="P35" s="98" t="s">
        <v>149</v>
      </c>
      <c r="V35" s="101" t="s">
        <v>112</v>
      </c>
      <c r="W35" s="97">
        <v>4.0949999999999998</v>
      </c>
      <c r="X35" s="142" t="s">
        <v>203</v>
      </c>
      <c r="Y35" s="142" t="s">
        <v>200</v>
      </c>
      <c r="Z35" s="95" t="s">
        <v>186</v>
      </c>
      <c r="AB35" s="98">
        <v>1</v>
      </c>
      <c r="AJ35" s="71" t="s">
        <v>152</v>
      </c>
      <c r="AK35" s="71" t="s">
        <v>153</v>
      </c>
    </row>
    <row r="36" spans="1:37">
      <c r="D36" s="143" t="s">
        <v>204</v>
      </c>
      <c r="E36" s="144"/>
      <c r="F36" s="145"/>
      <c r="G36" s="146"/>
      <c r="H36" s="146"/>
      <c r="I36" s="146"/>
      <c r="J36" s="146"/>
      <c r="K36" s="147"/>
      <c r="L36" s="147"/>
      <c r="M36" s="144"/>
      <c r="N36" s="144"/>
      <c r="O36" s="145"/>
      <c r="P36" s="145"/>
      <c r="Q36" s="144"/>
      <c r="R36" s="144"/>
      <c r="S36" s="144"/>
      <c r="T36" s="148"/>
      <c r="U36" s="148"/>
      <c r="V36" s="148" t="s">
        <v>0</v>
      </c>
      <c r="W36" s="144"/>
      <c r="X36" s="149"/>
    </row>
    <row r="37" spans="1:37">
      <c r="A37" s="93">
        <v>12</v>
      </c>
      <c r="B37" s="94" t="s">
        <v>205</v>
      </c>
      <c r="C37" s="95" t="s">
        <v>206</v>
      </c>
      <c r="D37" s="96" t="s">
        <v>207</v>
      </c>
      <c r="E37" s="97">
        <v>9</v>
      </c>
      <c r="F37" s="98" t="s">
        <v>208</v>
      </c>
      <c r="L37" s="100">
        <f>E37*K37</f>
        <v>0</v>
      </c>
      <c r="N37" s="97">
        <f>E37*M37</f>
        <v>0</v>
      </c>
      <c r="O37" s="98">
        <v>20</v>
      </c>
      <c r="P37" s="98" t="s">
        <v>149</v>
      </c>
      <c r="V37" s="101" t="s">
        <v>104</v>
      </c>
      <c r="X37" s="142" t="s">
        <v>206</v>
      </c>
      <c r="Y37" s="142" t="s">
        <v>206</v>
      </c>
      <c r="Z37" s="95" t="s">
        <v>209</v>
      </c>
      <c r="AA37" s="95" t="s">
        <v>149</v>
      </c>
      <c r="AB37" s="98">
        <v>8</v>
      </c>
      <c r="AJ37" s="71" t="s">
        <v>210</v>
      </c>
      <c r="AK37" s="71" t="s">
        <v>153</v>
      </c>
    </row>
    <row r="38" spans="1:37">
      <c r="A38" s="93">
        <v>13</v>
      </c>
      <c r="B38" s="94" t="s">
        <v>205</v>
      </c>
      <c r="C38" s="95" t="s">
        <v>211</v>
      </c>
      <c r="D38" s="96" t="s">
        <v>212</v>
      </c>
      <c r="E38" s="97">
        <v>4</v>
      </c>
      <c r="F38" s="98" t="s">
        <v>208</v>
      </c>
      <c r="L38" s="100">
        <f>E38*K38</f>
        <v>0</v>
      </c>
      <c r="N38" s="97">
        <f>E38*M38</f>
        <v>0</v>
      </c>
      <c r="O38" s="98">
        <v>20</v>
      </c>
      <c r="P38" s="98" t="s">
        <v>149</v>
      </c>
      <c r="V38" s="101" t="s">
        <v>104</v>
      </c>
      <c r="X38" s="142" t="s">
        <v>211</v>
      </c>
      <c r="Y38" s="142" t="s">
        <v>211</v>
      </c>
      <c r="Z38" s="95" t="s">
        <v>209</v>
      </c>
      <c r="AA38" s="95" t="s">
        <v>149</v>
      </c>
      <c r="AB38" s="98">
        <v>2</v>
      </c>
      <c r="AJ38" s="71" t="s">
        <v>210</v>
      </c>
      <c r="AK38" s="71" t="s">
        <v>153</v>
      </c>
    </row>
    <row r="39" spans="1:37">
      <c r="D39" s="143" t="s">
        <v>213</v>
      </c>
      <c r="E39" s="144"/>
      <c r="F39" s="145"/>
      <c r="G39" s="146"/>
      <c r="H39" s="146"/>
      <c r="I39" s="146"/>
      <c r="J39" s="146"/>
      <c r="K39" s="147"/>
      <c r="L39" s="147"/>
      <c r="M39" s="144"/>
      <c r="N39" s="144"/>
      <c r="O39" s="145"/>
      <c r="P39" s="145"/>
      <c r="Q39" s="144"/>
      <c r="R39" s="144"/>
      <c r="S39" s="144"/>
      <c r="T39" s="148"/>
      <c r="U39" s="148"/>
      <c r="V39" s="148" t="s">
        <v>0</v>
      </c>
      <c r="W39" s="144"/>
      <c r="X39" s="149"/>
    </row>
    <row r="40" spans="1:37">
      <c r="A40" s="93">
        <v>14</v>
      </c>
      <c r="B40" s="94" t="s">
        <v>177</v>
      </c>
      <c r="C40" s="95" t="s">
        <v>214</v>
      </c>
      <c r="D40" s="96" t="s">
        <v>215</v>
      </c>
      <c r="E40" s="97">
        <v>0.58499999999999996</v>
      </c>
      <c r="F40" s="98" t="s">
        <v>148</v>
      </c>
      <c r="K40" s="100">
        <v>2.3628499999999999</v>
      </c>
      <c r="L40" s="100">
        <f>E40*K40</f>
        <v>1.3822672499999999</v>
      </c>
      <c r="N40" s="97">
        <f>E40*M40</f>
        <v>0</v>
      </c>
      <c r="O40" s="98">
        <v>20</v>
      </c>
      <c r="P40" s="98" t="s">
        <v>149</v>
      </c>
      <c r="V40" s="101" t="s">
        <v>112</v>
      </c>
      <c r="W40" s="97">
        <v>0.84399999999999997</v>
      </c>
      <c r="X40" s="142" t="s">
        <v>216</v>
      </c>
      <c r="Y40" s="142" t="s">
        <v>214</v>
      </c>
      <c r="Z40" s="95" t="s">
        <v>186</v>
      </c>
      <c r="AB40" s="98">
        <v>1</v>
      </c>
      <c r="AJ40" s="71" t="s">
        <v>152</v>
      </c>
      <c r="AK40" s="71" t="s">
        <v>153</v>
      </c>
    </row>
    <row r="41" spans="1:37">
      <c r="D41" s="143" t="s">
        <v>217</v>
      </c>
      <c r="E41" s="144"/>
      <c r="F41" s="145"/>
      <c r="G41" s="146"/>
      <c r="H41" s="146"/>
      <c r="I41" s="146"/>
      <c r="J41" s="146"/>
      <c r="K41" s="147"/>
      <c r="L41" s="147"/>
      <c r="M41" s="144"/>
      <c r="N41" s="144"/>
      <c r="O41" s="145"/>
      <c r="P41" s="145"/>
      <c r="Q41" s="144"/>
      <c r="R41" s="144"/>
      <c r="S41" s="144"/>
      <c r="T41" s="148"/>
      <c r="U41" s="148"/>
      <c r="V41" s="148" t="s">
        <v>0</v>
      </c>
      <c r="W41" s="144"/>
      <c r="X41" s="149"/>
    </row>
    <row r="42" spans="1:37">
      <c r="D42" s="150" t="s">
        <v>218</v>
      </c>
      <c r="E42" s="151">
        <f>J42</f>
        <v>0</v>
      </c>
      <c r="H42" s="151"/>
      <c r="I42" s="151"/>
      <c r="J42" s="151"/>
      <c r="L42" s="152">
        <f>SUM(L34:L41)</f>
        <v>4.0121672500000001</v>
      </c>
      <c r="N42" s="153">
        <f>SUM(N34:N41)</f>
        <v>0</v>
      </c>
      <c r="W42" s="97">
        <f>SUM(W34:W41)</f>
        <v>4.9390000000000001</v>
      </c>
    </row>
    <row r="44" spans="1:37">
      <c r="D44" s="150" t="s">
        <v>219</v>
      </c>
      <c r="E44" s="151">
        <f>J44</f>
        <v>0</v>
      </c>
      <c r="H44" s="151"/>
      <c r="I44" s="151"/>
      <c r="J44" s="151"/>
      <c r="L44" s="152">
        <f>+L21+L27+L32+L42</f>
        <v>29.618245720000004</v>
      </c>
      <c r="N44" s="153">
        <f>+N21+N27+N32+N42</f>
        <v>0</v>
      </c>
      <c r="W44" s="97">
        <f>+W21+W27+W32+W42</f>
        <v>29.489000000000001</v>
      </c>
    </row>
    <row r="46" spans="1:37">
      <c r="D46" s="154" t="s">
        <v>220</v>
      </c>
      <c r="E46" s="151">
        <f>J46</f>
        <v>0</v>
      </c>
      <c r="H46" s="151"/>
      <c r="I46" s="151"/>
      <c r="J46" s="151"/>
      <c r="L46" s="152">
        <f>+L44</f>
        <v>29.618245720000004</v>
      </c>
      <c r="N46" s="153">
        <f>+N44</f>
        <v>0</v>
      </c>
      <c r="W46" s="97">
        <f>+W44</f>
        <v>29.489000000000001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3</v>
      </c>
      <c r="B1" s="83"/>
      <c r="C1" s="83"/>
      <c r="D1" s="84" t="s">
        <v>4</v>
      </c>
    </row>
    <row r="2" spans="1:6">
      <c r="A2" s="82" t="s">
        <v>12</v>
      </c>
      <c r="B2" s="83"/>
      <c r="C2" s="83"/>
      <c r="D2" s="84" t="s">
        <v>118</v>
      </c>
    </row>
    <row r="3" spans="1:6">
      <c r="A3" s="82" t="s">
        <v>16</v>
      </c>
      <c r="B3" s="83"/>
      <c r="C3" s="83"/>
      <c r="D3" s="84" t="s">
        <v>119</v>
      </c>
    </row>
    <row r="4" spans="1:6">
      <c r="A4" s="83"/>
      <c r="B4" s="83"/>
      <c r="C4" s="83"/>
      <c r="D4" s="83"/>
    </row>
    <row r="5" spans="1:6">
      <c r="A5" s="82" t="s">
        <v>120</v>
      </c>
      <c r="B5" s="83"/>
      <c r="C5" s="83"/>
      <c r="D5" s="83"/>
    </row>
    <row r="6" spans="1:6">
      <c r="A6" s="82" t="s">
        <v>121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122</v>
      </c>
      <c r="B8" s="85"/>
      <c r="C8" s="86"/>
      <c r="D8" s="87"/>
    </row>
    <row r="9" spans="1:6">
      <c r="A9" s="88" t="s">
        <v>66</v>
      </c>
      <c r="B9" s="88" t="s">
        <v>67</v>
      </c>
      <c r="C9" s="88" t="s">
        <v>68</v>
      </c>
      <c r="D9" s="89" t="s">
        <v>69</v>
      </c>
      <c r="F9" s="71" t="s">
        <v>221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19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:D20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3</v>
      </c>
      <c r="B1" s="72"/>
      <c r="D1" s="72"/>
      <c r="E1" s="75" t="s">
        <v>117</v>
      </c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1:30" s="71" customFormat="1" ht="12.75">
      <c r="A2" s="75" t="s">
        <v>12</v>
      </c>
      <c r="B2" s="72"/>
      <c r="D2" s="72"/>
      <c r="E2" s="75" t="s">
        <v>118</v>
      </c>
      <c r="Z2" s="68" t="s">
        <v>13</v>
      </c>
      <c r="AA2" s="69" t="s">
        <v>70</v>
      </c>
      <c r="AB2" s="69" t="s">
        <v>15</v>
      </c>
      <c r="AC2" s="69"/>
      <c r="AD2" s="70"/>
    </row>
    <row r="3" spans="1:30" s="71" customFormat="1" ht="12.75">
      <c r="A3" s="75" t="s">
        <v>16</v>
      </c>
      <c r="B3" s="72"/>
      <c r="D3" s="72"/>
      <c r="E3" s="75" t="s">
        <v>119</v>
      </c>
      <c r="Z3" s="68" t="s">
        <v>17</v>
      </c>
      <c r="AA3" s="69" t="s">
        <v>71</v>
      </c>
      <c r="AB3" s="69" t="s">
        <v>15</v>
      </c>
      <c r="AC3" s="69" t="s">
        <v>19</v>
      </c>
      <c r="AD3" s="70" t="s">
        <v>20</v>
      </c>
    </row>
    <row r="4" spans="1:30" s="71" customFormat="1" ht="12.75">
      <c r="Z4" s="68" t="s">
        <v>21</v>
      </c>
      <c r="AA4" s="69" t="s">
        <v>72</v>
      </c>
      <c r="AB4" s="69" t="s">
        <v>15</v>
      </c>
      <c r="AC4" s="69"/>
      <c r="AD4" s="70"/>
    </row>
    <row r="5" spans="1:30" s="71" customFormat="1" ht="12.75">
      <c r="A5" s="75" t="s">
        <v>120</v>
      </c>
      <c r="Z5" s="68" t="s">
        <v>23</v>
      </c>
      <c r="AA5" s="69" t="s">
        <v>71</v>
      </c>
      <c r="AB5" s="69" t="s">
        <v>15</v>
      </c>
      <c r="AC5" s="69" t="s">
        <v>19</v>
      </c>
      <c r="AD5" s="70" t="s">
        <v>20</v>
      </c>
    </row>
    <row r="6" spans="1:30" s="71" customFormat="1" ht="12.75">
      <c r="A6" s="75" t="s">
        <v>121</v>
      </c>
    </row>
    <row r="7" spans="1:30" s="71" customFormat="1" ht="12.75">
      <c r="A7" s="75"/>
    </row>
    <row r="8" spans="1:30">
      <c r="A8" s="71" t="s">
        <v>122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73</v>
      </c>
      <c r="B9" s="77" t="s">
        <v>32</v>
      </c>
      <c r="C9" s="77" t="s">
        <v>33</v>
      </c>
      <c r="D9" s="77" t="s">
        <v>34</v>
      </c>
      <c r="E9" s="78" t="s">
        <v>35</v>
      </c>
      <c r="F9" s="78" t="s">
        <v>36</v>
      </c>
      <c r="G9" s="78" t="s">
        <v>41</v>
      </c>
    </row>
    <row r="10" spans="1:30">
      <c r="A10" s="79"/>
      <c r="B10" s="79"/>
      <c r="C10" s="79" t="s">
        <v>55</v>
      </c>
      <c r="D10" s="79"/>
      <c r="E10" s="79" t="s">
        <v>34</v>
      </c>
      <c r="F10" s="79" t="s">
        <v>34</v>
      </c>
      <c r="G10" s="79" t="s">
        <v>34</v>
      </c>
    </row>
    <row r="12" spans="1:30">
      <c r="A12" s="71" t="s">
        <v>144</v>
      </c>
      <c r="E12" s="73">
        <f>Prehlad!L21</f>
        <v>0</v>
      </c>
      <c r="F12" s="74">
        <f>Prehlad!N21</f>
        <v>0</v>
      </c>
      <c r="G12" s="74">
        <f>Prehlad!W21</f>
        <v>15.490000000000002</v>
      </c>
    </row>
    <row r="13" spans="1:30">
      <c r="A13" s="71" t="s">
        <v>176</v>
      </c>
      <c r="E13" s="73">
        <f>Prehlad!L27</f>
        <v>25.183771200000002</v>
      </c>
      <c r="F13" s="74">
        <f>Prehlad!N27</f>
        <v>0</v>
      </c>
      <c r="G13" s="74">
        <f>Prehlad!W27</f>
        <v>1.429</v>
      </c>
    </row>
    <row r="14" spans="1:30">
      <c r="A14" s="71" t="s">
        <v>188</v>
      </c>
      <c r="E14" s="73">
        <f>Prehlad!L32</f>
        <v>0.42230726999999996</v>
      </c>
      <c r="F14" s="74">
        <f>Prehlad!N32</f>
        <v>0</v>
      </c>
      <c r="G14" s="74">
        <f>Prehlad!W32</f>
        <v>7.6309999999999993</v>
      </c>
    </row>
    <row r="15" spans="1:30">
      <c r="A15" s="71" t="s">
        <v>199</v>
      </c>
      <c r="E15" s="73">
        <f>Prehlad!L42</f>
        <v>4.0121672500000001</v>
      </c>
      <c r="F15" s="74">
        <f>Prehlad!N42</f>
        <v>0</v>
      </c>
      <c r="G15" s="74">
        <f>Prehlad!W42</f>
        <v>4.9390000000000001</v>
      </c>
    </row>
    <row r="16" spans="1:30">
      <c r="A16" s="71" t="s">
        <v>219</v>
      </c>
      <c r="E16" s="73">
        <f>Prehlad!L44</f>
        <v>29.618245720000004</v>
      </c>
      <c r="F16" s="74">
        <f>Prehlad!N44</f>
        <v>0</v>
      </c>
      <c r="G16" s="74">
        <f>Prehlad!W44</f>
        <v>29.489000000000001</v>
      </c>
    </row>
    <row r="19" spans="1:7">
      <c r="A19" s="71" t="s">
        <v>220</v>
      </c>
      <c r="E19" s="73">
        <f>Prehlad!L46</f>
        <v>29.618245720000004</v>
      </c>
      <c r="F19" s="74">
        <f>Prehlad!N46</f>
        <v>0</v>
      </c>
      <c r="G19" s="74">
        <f>Prehlad!W46</f>
        <v>29.489000000000001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J29"/>
  <sheetViews>
    <sheetView showGridLines="0" tabSelected="1" workbookViewId="0">
      <selection activeCell="M24" sqref="M2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123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2:30" ht="18" customHeight="1">
      <c r="B2" s="4" t="s">
        <v>124</v>
      </c>
      <c r="C2" s="5"/>
      <c r="D2" s="5"/>
      <c r="E2" s="5"/>
      <c r="F2" s="5"/>
      <c r="G2" s="6" t="s">
        <v>74</v>
      </c>
      <c r="H2" s="5"/>
      <c r="I2" s="5"/>
      <c r="J2" s="6" t="s">
        <v>75</v>
      </c>
      <c r="K2" s="5"/>
      <c r="L2" s="5"/>
      <c r="M2" s="49"/>
      <c r="Z2" s="68" t="s">
        <v>13</v>
      </c>
      <c r="AA2" s="69" t="s">
        <v>76</v>
      </c>
      <c r="AB2" s="69" t="s">
        <v>15</v>
      </c>
      <c r="AC2" s="69"/>
      <c r="AD2" s="70"/>
    </row>
    <row r="3" spans="2:30" ht="18" customHeight="1">
      <c r="B3" s="7" t="s">
        <v>125</v>
      </c>
      <c r="C3" s="8"/>
      <c r="D3" s="8"/>
      <c r="E3" s="8"/>
      <c r="F3" s="8"/>
      <c r="G3" s="9" t="s">
        <v>126</v>
      </c>
      <c r="H3" s="8"/>
      <c r="I3" s="8"/>
      <c r="J3" s="9" t="s">
        <v>77</v>
      </c>
      <c r="K3" s="8"/>
      <c r="L3" s="8"/>
      <c r="M3" s="50"/>
      <c r="Z3" s="68" t="s">
        <v>17</v>
      </c>
      <c r="AA3" s="69" t="s">
        <v>78</v>
      </c>
      <c r="AB3" s="69" t="s">
        <v>15</v>
      </c>
      <c r="AC3" s="69" t="s">
        <v>19</v>
      </c>
      <c r="AD3" s="70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79</v>
      </c>
      <c r="K4" s="11" t="s">
        <v>127</v>
      </c>
      <c r="L4" s="11" t="s">
        <v>80</v>
      </c>
      <c r="M4" s="51"/>
      <c r="Z4" s="68" t="s">
        <v>21</v>
      </c>
      <c r="AA4" s="69" t="s">
        <v>81</v>
      </c>
      <c r="AB4" s="69" t="s">
        <v>15</v>
      </c>
      <c r="AC4" s="69"/>
      <c r="AD4" s="70"/>
    </row>
    <row r="5" spans="2:30" ht="18" customHeight="1">
      <c r="B5" s="4" t="s">
        <v>82</v>
      </c>
      <c r="C5" s="5"/>
      <c r="D5" s="5"/>
      <c r="E5" s="5"/>
      <c r="F5" s="5"/>
      <c r="G5" s="13"/>
      <c r="H5" s="5"/>
      <c r="I5" s="5"/>
      <c r="J5" s="5" t="s">
        <v>83</v>
      </c>
      <c r="K5" s="5"/>
      <c r="L5" s="5" t="s">
        <v>84</v>
      </c>
      <c r="M5" s="49"/>
      <c r="Z5" s="68" t="s">
        <v>23</v>
      </c>
      <c r="AA5" s="69" t="s">
        <v>78</v>
      </c>
      <c r="AB5" s="69" t="s">
        <v>15</v>
      </c>
      <c r="AC5" s="69" t="s">
        <v>19</v>
      </c>
      <c r="AD5" s="70" t="s">
        <v>20</v>
      </c>
    </row>
    <row r="6" spans="2:30" ht="18" customHeight="1">
      <c r="B6" s="7" t="s">
        <v>85</v>
      </c>
      <c r="C6" s="8"/>
      <c r="D6" s="8"/>
      <c r="E6" s="8"/>
      <c r="F6" s="8"/>
      <c r="G6" s="14"/>
      <c r="H6" s="8"/>
      <c r="I6" s="8"/>
      <c r="J6" s="8" t="s">
        <v>83</v>
      </c>
      <c r="K6" s="8"/>
      <c r="L6" s="8" t="s">
        <v>84</v>
      </c>
      <c r="M6" s="50"/>
    </row>
    <row r="7" spans="2:30" ht="18" customHeight="1">
      <c r="B7" s="10" t="s">
        <v>86</v>
      </c>
      <c r="C7" s="11"/>
      <c r="D7" s="11"/>
      <c r="E7" s="11"/>
      <c r="F7" s="11"/>
      <c r="G7" s="15"/>
      <c r="H7" s="11"/>
      <c r="I7" s="11"/>
      <c r="J7" s="11" t="s">
        <v>83</v>
      </c>
      <c r="K7" s="11"/>
      <c r="L7" s="11" t="s">
        <v>84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87</v>
      </c>
      <c r="C10" s="28" t="s">
        <v>88</v>
      </c>
      <c r="D10" s="29" t="s">
        <v>32</v>
      </c>
      <c r="E10" s="29" t="s">
        <v>89</v>
      </c>
      <c r="F10" s="30" t="s">
        <v>90</v>
      </c>
      <c r="G10" s="27" t="s">
        <v>91</v>
      </c>
      <c r="H10" s="158" t="s">
        <v>92</v>
      </c>
      <c r="I10" s="158"/>
      <c r="J10" s="27" t="s">
        <v>93</v>
      </c>
      <c r="K10" s="158" t="s">
        <v>94</v>
      </c>
      <c r="L10" s="158"/>
      <c r="M10" s="158"/>
    </row>
    <row r="11" spans="2:30" ht="18" customHeight="1">
      <c r="B11" s="31">
        <v>1</v>
      </c>
      <c r="C11" s="32" t="s">
        <v>95</v>
      </c>
      <c r="D11" s="132"/>
      <c r="E11" s="132"/>
      <c r="F11" s="133"/>
      <c r="G11" s="31">
        <v>6</v>
      </c>
      <c r="H11" s="32" t="s">
        <v>128</v>
      </c>
      <c r="I11" s="133"/>
      <c r="J11" s="31">
        <v>11</v>
      </c>
      <c r="K11" s="54" t="s">
        <v>131</v>
      </c>
      <c r="L11" s="55"/>
      <c r="M11" s="133"/>
    </row>
    <row r="12" spans="2:30" ht="18" customHeight="1">
      <c r="B12" s="33">
        <v>2</v>
      </c>
      <c r="C12" s="34" t="s">
        <v>96</v>
      </c>
      <c r="D12" s="134"/>
      <c r="E12" s="134"/>
      <c r="F12" s="133"/>
      <c r="G12" s="33">
        <v>7</v>
      </c>
      <c r="H12" s="34" t="s">
        <v>129</v>
      </c>
      <c r="I12" s="135"/>
      <c r="J12" s="33">
        <v>12</v>
      </c>
      <c r="K12" s="56" t="s">
        <v>132</v>
      </c>
      <c r="L12" s="57"/>
      <c r="M12" s="135"/>
    </row>
    <row r="13" spans="2:30" ht="18" customHeight="1">
      <c r="B13" s="33">
        <v>3</v>
      </c>
      <c r="C13" s="34" t="s">
        <v>97</v>
      </c>
      <c r="D13" s="134"/>
      <c r="E13" s="134"/>
      <c r="F13" s="133"/>
      <c r="G13" s="33">
        <v>8</v>
      </c>
      <c r="H13" s="34" t="s">
        <v>130</v>
      </c>
      <c r="I13" s="135"/>
      <c r="J13" s="33">
        <v>13</v>
      </c>
      <c r="K13" s="56" t="s">
        <v>133</v>
      </c>
      <c r="L13" s="57"/>
      <c r="M13" s="135"/>
    </row>
    <row r="14" spans="2:30" ht="18" customHeight="1">
      <c r="B14" s="33">
        <v>4</v>
      </c>
      <c r="C14" s="34" t="s">
        <v>98</v>
      </c>
      <c r="D14" s="134"/>
      <c r="E14" s="134"/>
      <c r="F14" s="136"/>
      <c r="G14" s="33">
        <v>9</v>
      </c>
      <c r="H14" s="34" t="s">
        <v>1</v>
      </c>
      <c r="I14" s="135"/>
      <c r="J14" s="33">
        <v>14</v>
      </c>
      <c r="K14" s="56" t="s">
        <v>1</v>
      </c>
      <c r="L14" s="57"/>
      <c r="M14" s="135"/>
    </row>
    <row r="15" spans="2:30" ht="18" customHeight="1">
      <c r="B15" s="35">
        <v>5</v>
      </c>
      <c r="C15" s="36" t="s">
        <v>99</v>
      </c>
      <c r="D15" s="137"/>
      <c r="E15" s="138"/>
      <c r="F15" s="139"/>
      <c r="G15" s="37">
        <v>10</v>
      </c>
      <c r="H15" s="38" t="s">
        <v>100</v>
      </c>
      <c r="I15" s="139"/>
      <c r="J15" s="35">
        <v>15</v>
      </c>
      <c r="K15" s="58"/>
      <c r="L15" s="59" t="s">
        <v>101</v>
      </c>
      <c r="M15" s="139"/>
    </row>
    <row r="16" spans="2:30" ht="18" customHeight="1">
      <c r="B16" s="157" t="s">
        <v>102</v>
      </c>
      <c r="C16" s="157"/>
      <c r="D16" s="157"/>
      <c r="E16" s="157"/>
      <c r="F16" s="39"/>
      <c r="G16" s="159" t="s">
        <v>103</v>
      </c>
      <c r="H16" s="159"/>
      <c r="I16" s="159"/>
      <c r="J16" s="27" t="s">
        <v>104</v>
      </c>
      <c r="K16" s="158" t="s">
        <v>105</v>
      </c>
      <c r="L16" s="158"/>
      <c r="M16" s="158"/>
    </row>
    <row r="17" spans="2:13" ht="18" customHeight="1">
      <c r="B17" s="40"/>
      <c r="C17" s="41" t="s">
        <v>106</v>
      </c>
      <c r="D17" s="41"/>
      <c r="E17" s="41" t="s">
        <v>107</v>
      </c>
      <c r="F17" s="42"/>
      <c r="G17" s="40"/>
      <c r="H17" s="43"/>
      <c r="I17" s="60"/>
      <c r="J17" s="33">
        <v>16</v>
      </c>
      <c r="K17" s="56" t="s">
        <v>108</v>
      </c>
      <c r="L17" s="61"/>
      <c r="M17" s="135"/>
    </row>
    <row r="18" spans="2:13" ht="18" customHeight="1">
      <c r="B18" s="44"/>
      <c r="C18" s="43" t="s">
        <v>109</v>
      </c>
      <c r="D18" s="43"/>
      <c r="E18" s="43"/>
      <c r="F18" s="45"/>
      <c r="G18" s="44"/>
      <c r="H18" s="43" t="s">
        <v>106</v>
      </c>
      <c r="I18" s="60"/>
      <c r="J18" s="33">
        <v>17</v>
      </c>
      <c r="K18" s="56" t="s">
        <v>134</v>
      </c>
      <c r="L18" s="61"/>
      <c r="M18" s="135"/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135</v>
      </c>
      <c r="L19" s="61"/>
      <c r="M19" s="135"/>
    </row>
    <row r="20" spans="2:13" ht="18" customHeight="1">
      <c r="B20" s="44"/>
      <c r="C20" s="43"/>
      <c r="D20" s="43"/>
      <c r="E20" s="43"/>
      <c r="F20" s="45"/>
      <c r="G20" s="44"/>
      <c r="H20" s="41" t="s">
        <v>107</v>
      </c>
      <c r="I20" s="60"/>
      <c r="J20" s="33">
        <v>19</v>
      </c>
      <c r="K20" s="56" t="s">
        <v>1</v>
      </c>
      <c r="L20" s="61"/>
      <c r="M20" s="135"/>
    </row>
    <row r="21" spans="2:13" ht="18" customHeight="1">
      <c r="B21" s="40"/>
      <c r="C21" s="43"/>
      <c r="D21" s="43"/>
      <c r="E21" s="43"/>
      <c r="F21" s="43"/>
      <c r="G21" s="40"/>
      <c r="H21" s="43" t="s">
        <v>109</v>
      </c>
      <c r="I21" s="60"/>
      <c r="J21" s="35">
        <v>20</v>
      </c>
      <c r="K21" s="58"/>
      <c r="L21" s="59" t="s">
        <v>110</v>
      </c>
      <c r="M21" s="139"/>
    </row>
    <row r="22" spans="2:13" ht="18" customHeight="1">
      <c r="B22" s="157" t="s">
        <v>111</v>
      </c>
      <c r="C22" s="157"/>
      <c r="D22" s="157"/>
      <c r="E22" s="157"/>
      <c r="F22" s="39"/>
      <c r="G22" s="40"/>
      <c r="H22" s="43"/>
      <c r="I22" s="60"/>
      <c r="J22" s="27" t="s">
        <v>112</v>
      </c>
      <c r="K22" s="158" t="s">
        <v>113</v>
      </c>
      <c r="L22" s="158"/>
      <c r="M22" s="158"/>
    </row>
    <row r="23" spans="2:13" ht="18" customHeight="1">
      <c r="B23" s="40"/>
      <c r="C23" s="41" t="s">
        <v>106</v>
      </c>
      <c r="D23" s="41"/>
      <c r="E23" s="41" t="s">
        <v>107</v>
      </c>
      <c r="F23" s="42"/>
      <c r="G23" s="40"/>
      <c r="H23" s="43"/>
      <c r="I23" s="60"/>
      <c r="J23" s="31">
        <v>21</v>
      </c>
      <c r="K23" s="54"/>
      <c r="L23" s="62" t="s">
        <v>114</v>
      </c>
      <c r="M23" s="133"/>
    </row>
    <row r="24" spans="2:13" ht="18" customHeight="1">
      <c r="B24" s="44"/>
      <c r="C24" s="43" t="s">
        <v>109</v>
      </c>
      <c r="D24" s="43"/>
      <c r="E24" s="43"/>
      <c r="F24" s="45"/>
      <c r="G24" s="40"/>
      <c r="H24" s="43"/>
      <c r="I24" s="60"/>
      <c r="J24" s="33">
        <v>22</v>
      </c>
      <c r="K24" s="56" t="s">
        <v>136</v>
      </c>
      <c r="L24" s="140"/>
      <c r="M24" s="135"/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137</v>
      </c>
      <c r="L25" s="140"/>
      <c r="M25" s="135"/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115</v>
      </c>
      <c r="M26" s="139"/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116</v>
      </c>
      <c r="K27" s="65" t="s">
        <v>138</v>
      </c>
      <c r="L27" s="66"/>
      <c r="M27" s="67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2019-05-20T14:23:00Z</cp:lastPrinted>
  <dcterms:created xsi:type="dcterms:W3CDTF">1999-04-06T07:39:00Z</dcterms:created>
  <dcterms:modified xsi:type="dcterms:W3CDTF">2024-09-27T07:24:35Z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