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approd-my.sharepoint.com/personal/rajyams_airproducts_com/Documents/PROJECT KENT/Technical Proposal/"/>
    </mc:Choice>
  </mc:AlternateContent>
  <xr:revisionPtr revIDLastSave="9" documentId="8_{A10487DD-EA0B-4B45-AB5A-2C5B0852B5D9}" xr6:coauthVersionLast="47" xr6:coauthVersionMax="47" xr10:uidLastSave="{5CA70EF5-96CA-44FD-884B-E3EA3AFD5CAA}"/>
  <bookViews>
    <workbookView xWindow="-120" yWindow="-120" windowWidth="29040" windowHeight="15840" firstSheet="2" activeTab="3" xr2:uid="{00000000-000D-0000-FFFF-FFFF00000000}"/>
  </bookViews>
  <sheets>
    <sheet name="MVP" sheetId="4" state="hidden" r:id="rId1"/>
    <sheet name="UoS + Equipment List" sheetId="1" state="hidden" r:id="rId2"/>
    <sheet name="Front Sheet" sheetId="12" r:id="rId3"/>
    <sheet name="Equipment List" sheetId="10" r:id="rId4"/>
    <sheet name="Feedback" sheetId="5" state="hidden" r:id="rId5"/>
    <sheet name="Drop downs" sheetId="9" state="hidden" r:id="rId6"/>
    <sheet name="Other Templates" sheetId="8" state="hidden" r:id="rId7"/>
  </sheets>
  <externalReferences>
    <externalReference r:id="rId8"/>
  </externalReferences>
  <definedNames>
    <definedName name="_xlnm._FilterDatabase" localSheetId="3" hidden="1">'Equipment List'!$A$5:$S$56</definedName>
    <definedName name="_xlnm._FilterDatabase" localSheetId="1" hidden="1">'UoS + Equipment List'!$B$3:$AY$6</definedName>
    <definedName name="BESHIP">#REF!</definedName>
    <definedName name="DocNumber">'[1]Tech Basis'!$A$13</definedName>
    <definedName name="DUMP">#REF!</definedName>
    <definedName name="Index_Sheet_Kutools">#REF!</definedName>
    <definedName name="module">#REF!</definedName>
    <definedName name="OppID">'[1]Tech Basis'!$A$20</definedName>
    <definedName name="OppName">'[1]Tech Basis'!$A$21</definedName>
    <definedName name="PANEL">#REF!</definedName>
    <definedName name="PD26SH">#REF!</definedName>
    <definedName name="PD27SH">#REF!</definedName>
    <definedName name="PID">#REF!</definedName>
    <definedName name="PIDLOCFAB">#REF!</definedName>
    <definedName name="_xlnm.Print_Area" localSheetId="2">'Front Sheet'!$A$1:$L$27</definedName>
    <definedName name="_xlnm.Print_Area" localSheetId="6">'Other Templates'!$D$1:$BG$3</definedName>
    <definedName name="_xlnm.Print_Area" localSheetId="1">'UoS + Equipment List'!$F$1:$BX$6</definedName>
    <definedName name="_xlnm.Print_Titles" localSheetId="3">'Equipment List'!$3:$5</definedName>
    <definedName name="_xlnm.Print_Titles" localSheetId="2">'Front Sheet'!$2:$2</definedName>
    <definedName name="PUMPBOX">#REF!</definedName>
    <definedName name="ReleasePurpose">'[1]Tech Basis'!$F$13</definedName>
    <definedName name="RevBy">'[1]Tech Basis'!$M$20</definedName>
    <definedName name="TagData">'[1]Tech Basis'!$A$22</definedName>
    <definedName name="ZMXP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6" i="10" l="1"/>
  <c r="M55" i="10"/>
  <c r="M54" i="10"/>
  <c r="M53" i="10"/>
  <c r="M52" i="10"/>
  <c r="M51" i="10"/>
  <c r="M48" i="10"/>
  <c r="M47" i="10"/>
  <c r="M46" i="10"/>
  <c r="M45" i="10"/>
  <c r="M44" i="10"/>
  <c r="M43" i="10"/>
  <c r="M42" i="10"/>
  <c r="M41" i="10"/>
  <c r="M40" i="10"/>
  <c r="K40" i="10"/>
  <c r="M39" i="10"/>
  <c r="M38" i="10"/>
  <c r="M36" i="10"/>
  <c r="M35" i="10"/>
  <c r="M34" i="10"/>
  <c r="M33" i="10"/>
  <c r="M31" i="10"/>
  <c r="M30" i="10"/>
  <c r="L30" i="10"/>
  <c r="F30" i="10"/>
  <c r="E30" i="10"/>
  <c r="D30" i="10"/>
  <c r="M29" i="10"/>
  <c r="L29" i="10"/>
  <c r="F29" i="10"/>
  <c r="E29" i="10"/>
  <c r="D29" i="10"/>
  <c r="L28" i="10"/>
  <c r="M28" i="10" s="1"/>
  <c r="F28" i="10"/>
  <c r="E28" i="10"/>
  <c r="D28" i="10"/>
  <c r="L27" i="10"/>
  <c r="M27" i="10" s="1"/>
  <c r="F27" i="10"/>
  <c r="E27" i="10"/>
  <c r="D27" i="10"/>
  <c r="M26" i="10"/>
  <c r="M25" i="10"/>
  <c r="K24" i="10"/>
  <c r="K23" i="10"/>
  <c r="K22" i="10"/>
  <c r="M21" i="10"/>
  <c r="M18" i="10"/>
  <c r="K17" i="10"/>
  <c r="L17" i="10" s="1"/>
  <c r="M17" i="10" s="1"/>
  <c r="I17" i="10"/>
  <c r="F17" i="10" s="1"/>
  <c r="H17" i="10"/>
  <c r="G17" i="10"/>
  <c r="E17" i="10"/>
  <c r="D17" i="10"/>
  <c r="M16" i="10"/>
  <c r="M15" i="10"/>
  <c r="M14" i="10"/>
  <c r="M13" i="10"/>
  <c r="M12" i="10"/>
  <c r="M11" i="10"/>
  <c r="K11" i="10"/>
  <c r="L10" i="10"/>
  <c r="M10" i="10" s="1"/>
  <c r="F10" i="10"/>
  <c r="E10" i="10"/>
  <c r="D10" i="10"/>
  <c r="M9" i="10"/>
  <c r="L9" i="10"/>
  <c r="F9" i="10"/>
  <c r="E9" i="10"/>
  <c r="D9" i="10"/>
  <c r="M8" i="10"/>
  <c r="K8" i="10" s="1"/>
  <c r="M7" i="10"/>
  <c r="M6" i="10"/>
</calcChain>
</file>

<file path=xl/sharedStrings.xml><?xml version="1.0" encoding="utf-8"?>
<sst xmlns="http://schemas.openxmlformats.org/spreadsheetml/2006/main" count="746" uniqueCount="479">
  <si>
    <r>
      <t xml:space="preserve">Minimum Viable Product - Equipment List </t>
    </r>
    <r>
      <rPr>
        <b/>
        <sz val="11"/>
        <color rgb="FFFF0000"/>
        <rFont val="Calibri"/>
        <family val="2"/>
        <scheme val="minor"/>
      </rPr>
      <t>(Note - this is not a marketable product, therefore not all principles apply)</t>
    </r>
  </si>
  <si>
    <t>Problem Statement</t>
  </si>
  <si>
    <t>-</t>
  </si>
  <si>
    <t xml:space="preserve">No template exists </t>
  </si>
  <si>
    <t>Eqipment list is shown on P&amp;IDs / released by PDE and is a high level information of major components only</t>
  </si>
  <si>
    <t>Various excel based templates within product line and engineering execution teams to transfer data</t>
  </si>
  <si>
    <t>PEM feedback that this is a problem on current contracts - Gasuine and Intel</t>
  </si>
  <si>
    <t>What is a minimum to be tested</t>
  </si>
  <si>
    <t>A template which meets the needs of the individual engineering functions, minimising inter-department data exchange</t>
  </si>
  <si>
    <t>Use of smart tools and minimise input from various functions</t>
  </si>
  <si>
    <t>Move away from classical "excel based" approach</t>
  </si>
  <si>
    <r>
      <t>Provides PEM with data and used a monitoring tool</t>
    </r>
    <r>
      <rPr>
        <b/>
        <sz val="11"/>
        <color theme="1"/>
        <rFont val="Calibri"/>
        <family val="2"/>
        <scheme val="minor"/>
      </rPr>
      <t xml:space="preserve"> </t>
    </r>
    <r>
      <rPr>
        <b/>
        <sz val="11"/>
        <color rgb="FFFF0000"/>
        <rFont val="Calibri"/>
        <family val="2"/>
        <scheme val="minor"/>
      </rPr>
      <t>(futuristic position)</t>
    </r>
  </si>
  <si>
    <r>
      <t>Stakeholder buy-in from various functions</t>
    </r>
    <r>
      <rPr>
        <b/>
        <sz val="11"/>
        <color theme="1"/>
        <rFont val="Calibri"/>
        <family val="2"/>
        <scheme val="minor"/>
      </rPr>
      <t xml:space="preserve"> </t>
    </r>
    <r>
      <rPr>
        <b/>
        <sz val="11"/>
        <color rgb="FFFF0000"/>
        <rFont val="Calibri"/>
        <family val="2"/>
        <scheme val="minor"/>
      </rPr>
      <t>(essential)</t>
    </r>
  </si>
  <si>
    <t>Value Proposition</t>
  </si>
  <si>
    <t>Quick and immediate access to information</t>
  </si>
  <si>
    <t>Cost savings resulting from "up to date" information available to functions within project execution</t>
  </si>
  <si>
    <t>Minimise risk and improve operational efficiency</t>
  </si>
  <si>
    <t>User Stories</t>
  </si>
  <si>
    <r>
      <rPr>
        <b/>
        <sz val="11"/>
        <color rgb="FFFF0000"/>
        <rFont val="Calibri"/>
        <family val="2"/>
        <scheme val="minor"/>
      </rPr>
      <t>Electrical function</t>
    </r>
    <r>
      <rPr>
        <sz val="11"/>
        <color theme="1"/>
        <rFont val="Calibri"/>
        <family val="2"/>
        <scheme val="minor"/>
      </rPr>
      <t xml:space="preserve"> depend on machinery input to proceed further with electrical design and engineering</t>
    </r>
  </si>
  <si>
    <r>
      <rPr>
        <b/>
        <sz val="11"/>
        <color rgb="FFFF0000"/>
        <rFont val="Calibri"/>
        <family val="2"/>
        <scheme val="minor"/>
      </rPr>
      <t>Procurement</t>
    </r>
    <r>
      <rPr>
        <sz val="11"/>
        <color rgb="FFFF0000"/>
        <rFont val="Calibri"/>
        <family val="2"/>
        <scheme val="minor"/>
      </rPr>
      <t xml:space="preserve"> </t>
    </r>
    <r>
      <rPr>
        <sz val="11"/>
        <color theme="1"/>
        <rFont val="Calibri"/>
        <family val="2"/>
        <scheme val="minor"/>
      </rPr>
      <t>require engineering information in a capsule form</t>
    </r>
  </si>
  <si>
    <r>
      <t xml:space="preserve">Engineering </t>
    </r>
    <r>
      <rPr>
        <b/>
        <sz val="11"/>
        <color rgb="FFFF0000"/>
        <rFont val="Calibri"/>
        <family val="2"/>
        <scheme val="minor"/>
      </rPr>
      <t>input to construction</t>
    </r>
    <r>
      <rPr>
        <sz val="11"/>
        <color theme="1"/>
        <rFont val="Calibri"/>
        <family val="2"/>
        <scheme val="minor"/>
      </rPr>
      <t xml:space="preserve"> for preparation of BOQ's.</t>
    </r>
  </si>
  <si>
    <t>UoS + Equipment List</t>
  </si>
  <si>
    <t>PLP Data</t>
  </si>
  <si>
    <t>Resposnbility</t>
  </si>
  <si>
    <t xml:space="preserve">Rev </t>
  </si>
  <si>
    <t>Release Purpose</t>
  </si>
  <si>
    <t>Product Line Reference</t>
  </si>
  <si>
    <t>WPA Name</t>
  </si>
  <si>
    <t>WPA Desciption</t>
  </si>
  <si>
    <t>Unit Code</t>
  </si>
  <si>
    <t>Unit Operation</t>
  </si>
  <si>
    <t>Product Strategy</t>
  </si>
  <si>
    <t>Product Notes</t>
  </si>
  <si>
    <t>P&amp;ID Sheet no</t>
  </si>
  <si>
    <t>Tag Number</t>
  </si>
  <si>
    <t>Tag Designator</t>
  </si>
  <si>
    <t>Service</t>
  </si>
  <si>
    <t>Make / Model Reference</t>
  </si>
  <si>
    <t>Project Go-by</t>
  </si>
  <si>
    <t>Design Data</t>
  </si>
  <si>
    <t>Electrical Load data</t>
  </si>
  <si>
    <t>Insulation Data</t>
  </si>
  <si>
    <t>Overall Dimensions</t>
  </si>
  <si>
    <t>Weights</t>
  </si>
  <si>
    <t>L1 Description</t>
  </si>
  <si>
    <t>Shipping Details</t>
  </si>
  <si>
    <t>Capacity</t>
  </si>
  <si>
    <t xml:space="preserve">Pressure </t>
  </si>
  <si>
    <t>Temp</t>
  </si>
  <si>
    <t>Material</t>
  </si>
  <si>
    <t>Driver</t>
  </si>
  <si>
    <t>Absorbed Power</t>
  </si>
  <si>
    <t>Emergency Backup</t>
  </si>
  <si>
    <t>Type</t>
  </si>
  <si>
    <t>THICKNESS</t>
  </si>
  <si>
    <t>MATERIAL</t>
  </si>
  <si>
    <t>Area</t>
  </si>
  <si>
    <t>Max. Length (M)</t>
  </si>
  <si>
    <t>Max. Width/ Dia. (M)</t>
  </si>
  <si>
    <t>Max. Height/ Dia. (M)</t>
  </si>
  <si>
    <t>Operating Weight</t>
  </si>
  <si>
    <t>Dry Weight (KG)</t>
  </si>
  <si>
    <t>Total (M3)</t>
  </si>
  <si>
    <t>Notes</t>
  </si>
  <si>
    <t>Remarks</t>
  </si>
  <si>
    <t>L2 Description</t>
  </si>
  <si>
    <t>Vendor Delivery
Point</t>
  </si>
  <si>
    <t>Port of Origin</t>
  </si>
  <si>
    <t>Destination</t>
  </si>
  <si>
    <t>Unit</t>
  </si>
  <si>
    <t>Format</t>
  </si>
  <si>
    <t>Comment</t>
  </si>
  <si>
    <t>vol. or mass flow</t>
  </si>
  <si>
    <t>bar</t>
  </si>
  <si>
    <t>Deg. C</t>
  </si>
  <si>
    <t>(mm)</t>
  </si>
  <si>
    <t>(m²)</t>
  </si>
  <si>
    <t>L3 Information</t>
  </si>
  <si>
    <t>WI and RACI chart</t>
  </si>
  <si>
    <t>00</t>
  </si>
  <si>
    <t>For estimate</t>
  </si>
  <si>
    <t>ETO Compression</t>
  </si>
  <si>
    <t>K111</t>
  </si>
  <si>
    <t>Main Air Compressor</t>
  </si>
  <si>
    <t>CP</t>
  </si>
  <si>
    <t>See drop downs</t>
  </si>
  <si>
    <t>2 x 50% or 1 x100%</t>
  </si>
  <si>
    <t>Bid P&amp;ID Number</t>
  </si>
  <si>
    <t>WPA</t>
  </si>
  <si>
    <t>See drop down</t>
  </si>
  <si>
    <t>50% or 100%</t>
  </si>
  <si>
    <t>PLP</t>
  </si>
  <si>
    <t>depends on Tag designator</t>
  </si>
  <si>
    <t>Motor / Hydraulic</t>
  </si>
  <si>
    <t>Kw</t>
  </si>
  <si>
    <t>Yes / No</t>
  </si>
  <si>
    <t>PLP data</t>
  </si>
  <si>
    <t>01</t>
  </si>
  <si>
    <t>For Project</t>
  </si>
  <si>
    <t>Compression</t>
  </si>
  <si>
    <t>n/a</t>
  </si>
  <si>
    <t>Project P&amp;ID Number</t>
  </si>
  <si>
    <t>Project-specific</t>
  </si>
  <si>
    <t>Vendor data</t>
  </si>
  <si>
    <t>HI</t>
  </si>
  <si>
    <t>80
(jacket 90)</t>
  </si>
  <si>
    <t>rock wool</t>
  </si>
  <si>
    <t>Project Specific</t>
  </si>
  <si>
    <t>04</t>
  </si>
  <si>
    <t>For Engineering</t>
  </si>
  <si>
    <t>05</t>
  </si>
  <si>
    <t>For construction</t>
  </si>
  <si>
    <t>Included for now but may become something else like Construction Work Package</t>
  </si>
  <si>
    <t>I am going to specify that this can come from portal/SPF but P&amp;ID publish takes precedence</t>
  </si>
  <si>
    <t>Hold this until overall classification/type is decided</t>
  </si>
  <si>
    <t>Re-use Reference</t>
  </si>
  <si>
    <t>Operating Flowrate Max</t>
  </si>
  <si>
    <t>Design Pressure Max</t>
  </si>
  <si>
    <t>Design Temp Max</t>
  </si>
  <si>
    <t>Length - Transport</t>
  </si>
  <si>
    <t>Width - Transport</t>
  </si>
  <si>
    <t>Height - Transport</t>
  </si>
  <si>
    <t>Weight - Operating</t>
  </si>
  <si>
    <t>Weight - Transport</t>
  </si>
  <si>
    <t>I'm allowing for one Note field</t>
  </si>
  <si>
    <t>Diameter - Transport</t>
  </si>
  <si>
    <t>Capture as much information to help plot playout. Flexibility to sort to by Unit Ops or Tag Designator</t>
  </si>
  <si>
    <t>Identify key notes from PLP to support plot layout and sourcing</t>
  </si>
  <si>
    <t xml:space="preserve">Tag Number form SPPID on a project. </t>
  </si>
  <si>
    <t>To support construction estimates and plot plan for dimensions of all equipment</t>
  </si>
  <si>
    <t>Project Specific / ETO</t>
  </si>
  <si>
    <t>Reuse product</t>
  </si>
  <si>
    <t>Project specific with product constraints</t>
  </si>
  <si>
    <t>Capture product</t>
  </si>
  <si>
    <t>Modify product</t>
  </si>
  <si>
    <t>Process</t>
  </si>
  <si>
    <t>MSE</t>
  </si>
  <si>
    <t>X</t>
  </si>
  <si>
    <t>Overall Dimensions (as set)</t>
  </si>
  <si>
    <t xml:space="preserve">Length  </t>
  </si>
  <si>
    <t xml:space="preserve">Width  </t>
  </si>
  <si>
    <t xml:space="preserve">Height  </t>
  </si>
  <si>
    <t xml:space="preserve">Diameter  </t>
  </si>
  <si>
    <t>Weight - Dry</t>
  </si>
  <si>
    <t>Going forwards Piping and Layout believe an equipment list must:</t>
  </si>
  <si>
    <r>
      <t xml:space="preserve">1. Define </t>
    </r>
    <r>
      <rPr>
        <b/>
        <sz val="11"/>
        <color theme="1"/>
        <rFont val="Calibri"/>
        <family val="2"/>
        <scheme val="minor"/>
      </rPr>
      <t>all</t>
    </r>
    <r>
      <rPr>
        <sz val="11"/>
        <color theme="1"/>
        <rFont val="Calibri"/>
        <family val="2"/>
        <scheme val="minor"/>
      </rPr>
      <t xml:space="preserve"> equipment required to be shown on a Plant Plot plan layout.</t>
    </r>
  </si>
  <si>
    <t>That’s the idea</t>
  </si>
  <si>
    <t>2. Correspond with issued ‘For estimate’ P&amp;ID in both scope and correct tagging.</t>
  </si>
  <si>
    <t>Included a field "Release Purpose"</t>
  </si>
  <si>
    <t>3. Define maximum dimensions in three plains</t>
  </si>
  <si>
    <t xml:space="preserve">Included  </t>
  </si>
  <si>
    <t>4. Define major maintenance operational requirements (major - defining Plot layout)</t>
  </si>
  <si>
    <t>Check PLP</t>
  </si>
  <si>
    <t>5. List Equipment make/model – nice to have, this may enable copy of similar equipment without redrawing etc.</t>
  </si>
  <si>
    <t>Included</t>
  </si>
  <si>
    <t>6. Define past job used – nice to have, this may enable copy of similar equipment without redrawing etc.</t>
  </si>
  <si>
    <t xml:space="preserve">7. Define The Unit, The Unit operation and The WPA that any equipment is assigned or assumed to be assigned. Should match P&amp;ID. </t>
  </si>
  <si>
    <t>8. Be issued ‘For estimate’ in our document control system. So should have a document number and be able to be referenced as our estimate/Plot layout basis.</t>
  </si>
  <si>
    <t>To be covered</t>
  </si>
  <si>
    <t xml:space="preserve">Yes. </t>
  </si>
  <si>
    <t xml:space="preserve">9. Define which equipment are part of pre designed product scope and which product they live. </t>
  </si>
  <si>
    <t>10. Include buildings and there basis of sizing?</t>
  </si>
  <si>
    <t>11. Align with PLP , be able to import from PLP?</t>
  </si>
  <si>
    <t>Yes</t>
  </si>
  <si>
    <t>Construction Needs</t>
  </si>
  <si>
    <t>1. Project Go-by" for BoQ and construction estimate</t>
  </si>
  <si>
    <t>See PIP, item 6.</t>
  </si>
  <si>
    <t>Description</t>
  </si>
  <si>
    <t>B</t>
  </si>
  <si>
    <t>Buildings</t>
  </si>
  <si>
    <t>Lot</t>
  </si>
  <si>
    <t>Vessel</t>
  </si>
  <si>
    <t>C</t>
  </si>
  <si>
    <t>Pressure Vessels</t>
  </si>
  <si>
    <t>Piece</t>
  </si>
  <si>
    <t>Skid</t>
  </si>
  <si>
    <t>D</t>
  </si>
  <si>
    <t>Machine Drivers - Motors, Turbines</t>
  </si>
  <si>
    <t>Module</t>
  </si>
  <si>
    <t>DC</t>
  </si>
  <si>
    <t>Dresser Coupling</t>
  </si>
  <si>
    <t>Containers</t>
  </si>
  <si>
    <t>E</t>
  </si>
  <si>
    <t>Exchangers</t>
  </si>
  <si>
    <t>Crates</t>
  </si>
  <si>
    <t>EJ</t>
  </si>
  <si>
    <t>Expansion Joint</t>
  </si>
  <si>
    <t>Flat Racks</t>
  </si>
  <si>
    <t>F</t>
  </si>
  <si>
    <t>Fired Heaters</t>
  </si>
  <si>
    <t>FH</t>
  </si>
  <si>
    <t>Flex Hose</t>
  </si>
  <si>
    <t>FHC</t>
  </si>
  <si>
    <t>Flex Hose - Cold</t>
  </si>
  <si>
    <t>FHW</t>
  </si>
  <si>
    <t>Flex Hose - Warm</t>
  </si>
  <si>
    <t>G</t>
  </si>
  <si>
    <t>Pumps</t>
  </si>
  <si>
    <t>H</t>
  </si>
  <si>
    <t>Plant Ancilliary Equipment</t>
  </si>
  <si>
    <t>I</t>
  </si>
  <si>
    <t>In-line Device</t>
  </si>
  <si>
    <t>J</t>
  </si>
  <si>
    <t>Controls/Instruments</t>
  </si>
  <si>
    <t>K</t>
  </si>
  <si>
    <t>Compressors</t>
  </si>
  <si>
    <t>L</t>
  </si>
  <si>
    <t>Piping Materials</t>
  </si>
  <si>
    <t>M</t>
  </si>
  <si>
    <t>Construction Items</t>
  </si>
  <si>
    <t>N</t>
  </si>
  <si>
    <t>Eqiupment Bulk Materials</t>
  </si>
  <si>
    <t>P</t>
  </si>
  <si>
    <t>Power Equipment</t>
  </si>
  <si>
    <t>Q</t>
  </si>
  <si>
    <t>Pipeline</t>
  </si>
  <si>
    <t>R</t>
  </si>
  <si>
    <t>Plant Maintenance/Spare Parts</t>
  </si>
  <si>
    <t>S</t>
  </si>
  <si>
    <t>Steel/Cold Box</t>
  </si>
  <si>
    <t>SB</t>
  </si>
  <si>
    <t>Seal Boot</t>
  </si>
  <si>
    <t>SG</t>
  </si>
  <si>
    <t>Sight Glass</t>
  </si>
  <si>
    <t>SH</t>
  </si>
  <si>
    <t>Spring Hanger</t>
  </si>
  <si>
    <t>SP</t>
  </si>
  <si>
    <t>In-line special item</t>
  </si>
  <si>
    <t>ST</t>
  </si>
  <si>
    <t>Strainer</t>
  </si>
  <si>
    <t>STY</t>
  </si>
  <si>
    <t>Y type Strainer</t>
  </si>
  <si>
    <t>T</t>
  </si>
  <si>
    <t>Liquid Storage Tanks</t>
  </si>
  <si>
    <t>TJ</t>
  </si>
  <si>
    <t>Transition Joint</t>
  </si>
  <si>
    <t>TP</t>
  </si>
  <si>
    <t>Trap</t>
  </si>
  <si>
    <t>U</t>
  </si>
  <si>
    <t>Equipment Systems, e.g, Skids</t>
  </si>
  <si>
    <t>V</t>
  </si>
  <si>
    <t>Vendor Supplied Item, e.,g Silencers Filters</t>
  </si>
  <si>
    <t>VA</t>
  </si>
  <si>
    <t>Membranes</t>
  </si>
  <si>
    <t>W</t>
  </si>
  <si>
    <t>4 digit Vendor Supplied Items (to avoid manual Valve tag confusion)</t>
  </si>
  <si>
    <t>Services</t>
  </si>
  <si>
    <t>Pipe Line Sumamry</t>
  </si>
  <si>
    <t>Discipline Responsible</t>
  </si>
  <si>
    <t>Smart T</t>
  </si>
  <si>
    <t>Stress</t>
  </si>
  <si>
    <t>Line List</t>
  </si>
  <si>
    <t>Stream ID</t>
  </si>
  <si>
    <t>P&amp;ID (s)</t>
  </si>
  <si>
    <t>Unit No</t>
  </si>
  <si>
    <t>Seq No</t>
  </si>
  <si>
    <t>Suffix</t>
  </si>
  <si>
    <t>Material Class Spec</t>
  </si>
  <si>
    <t>Size (NPS)</t>
  </si>
  <si>
    <t>Fluid Code</t>
  </si>
  <si>
    <t>Insulation Spec</t>
  </si>
  <si>
    <t>Insulation Thickness</t>
  </si>
  <si>
    <t>Insulation Temp</t>
  </si>
  <si>
    <t>HT Type</t>
  </si>
  <si>
    <t>Fluid Density</t>
  </si>
  <si>
    <t>Phase</t>
  </si>
  <si>
    <t>Operating Pressure</t>
  </si>
  <si>
    <t>Operating Temp</t>
  </si>
  <si>
    <t>Design Min Press</t>
  </si>
  <si>
    <t>Design Max Press</t>
  </si>
  <si>
    <t>Design Min Temp</t>
  </si>
  <si>
    <t>Design Max Temp</t>
  </si>
  <si>
    <t>Pressure Test Type</t>
  </si>
  <si>
    <t>NDT/NDE Requirement</t>
  </si>
  <si>
    <t>Design Code/Pressure Pipe Category (Optional per local requirement by Caojing or Others)</t>
  </si>
  <si>
    <t>Corresponding to U* number within each WPA</t>
  </si>
  <si>
    <t>?</t>
  </si>
  <si>
    <t>Repeat Item</t>
  </si>
  <si>
    <t>Repeat</t>
  </si>
  <si>
    <t>Repeat as WPA reference</t>
  </si>
  <si>
    <t>Valve Summary</t>
  </si>
  <si>
    <t>Tag item</t>
  </si>
  <si>
    <t>Option Code</t>
  </si>
  <si>
    <t>Tag Module + Seq No</t>
  </si>
  <si>
    <t>Drawing Number</t>
  </si>
  <si>
    <t>Nominal Diameter</t>
  </si>
  <si>
    <t>Piping Material Class</t>
  </si>
  <si>
    <t>Community Code</t>
  </si>
  <si>
    <t>Opening Action</t>
  </si>
  <si>
    <t>Location ID</t>
  </si>
  <si>
    <t>Corresponding to J* number within each WPA</t>
  </si>
  <si>
    <t>New</t>
  </si>
  <si>
    <t>Electrical Load List</t>
  </si>
  <si>
    <t xml:space="preserve">Elect. </t>
  </si>
  <si>
    <t>Mach</t>
  </si>
  <si>
    <t>Input - E</t>
  </si>
  <si>
    <t>Switchboard &amp; Bus Ref No</t>
  </si>
  <si>
    <t>Bus No</t>
  </si>
  <si>
    <t>AP Module Number</t>
  </si>
  <si>
    <t>Voltage (kV)</t>
  </si>
  <si>
    <t>Equipment Tag No.</t>
  </si>
  <si>
    <t>Nameplate
Description</t>
  </si>
  <si>
    <t>Nameplate kW</t>
  </si>
  <si>
    <t>Nameplate kVA</t>
  </si>
  <si>
    <t>Nameplate Amps</t>
  </si>
  <si>
    <t>Absorbed
Load kW</t>
  </si>
  <si>
    <t>Absorbed
Amps</t>
  </si>
  <si>
    <t>Continuous
kW</t>
  </si>
  <si>
    <t>Continuous
kVAr</t>
  </si>
  <si>
    <t>Efficiency at load pt.</t>
  </si>
  <si>
    <t>Power Factor at load point</t>
  </si>
  <si>
    <t>Equipment status</t>
  </si>
  <si>
    <t>Data Status</t>
  </si>
  <si>
    <t>Speed</t>
  </si>
  <si>
    <t>Circuit Type</t>
  </si>
  <si>
    <t>List all drives within each WPA</t>
  </si>
  <si>
    <t>Supplier Status</t>
  </si>
  <si>
    <t>Supplier Information</t>
  </si>
  <si>
    <t>SUPPLIER</t>
  </si>
  <si>
    <t>P.O.</t>
  </si>
  <si>
    <t>PO Ready Date</t>
  </si>
  <si>
    <t>Arrival on Site</t>
  </si>
  <si>
    <t xml:space="preserve">Incoterms or Supplier </t>
  </si>
  <si>
    <t>Idnetifies suppliers and status of PO including delivery dates to site</t>
  </si>
  <si>
    <t xml:space="preserve">Construction </t>
  </si>
  <si>
    <t>Construction data</t>
  </si>
  <si>
    <t>GENERAL ARRANGEMENT</t>
  </si>
  <si>
    <t>LIFTING DIAGRAM</t>
  </si>
  <si>
    <t>INSTALLATION INSTRUCTIONS</t>
  </si>
  <si>
    <t>LIFTING WEIGHT (LBS)</t>
  </si>
  <si>
    <t>Length (ft)</t>
  </si>
  <si>
    <t>Width (ft)</t>
  </si>
  <si>
    <t>Height (ft)</t>
  </si>
  <si>
    <t>SHIPPING FROM WAREHOUSE - DELIVERY AS REQ'D BY CONTRACTOR</t>
  </si>
  <si>
    <t>ERECT STRUCTURAL STEEL, PLATFORMS</t>
  </si>
  <si>
    <t>SLIDE PLATE INSTALLATION REQ'D</t>
  </si>
  <si>
    <t>ERECT OR INSTALL</t>
  </si>
  <si>
    <t>UNLOAD AND SET</t>
  </si>
  <si>
    <t>LEVEL AND ANCHOR</t>
  </si>
  <si>
    <r>
      <t xml:space="preserve">GROUT
</t>
    </r>
    <r>
      <rPr>
        <i/>
        <sz val="9"/>
        <rFont val="Calibri"/>
        <family val="2"/>
        <scheme val="minor"/>
      </rPr>
      <t>(Unless noted, Grout is cementitious)</t>
    </r>
  </si>
  <si>
    <t>ASSEMBLY REQUIRED</t>
  </si>
  <si>
    <t>ALIGNMENT REQUIRED</t>
  </si>
  <si>
    <t>REQUIRES PURGE</t>
  </si>
  <si>
    <t>MATERIALS FURNISHED LOOSE FOR CONSTRUCTION ERECTION</t>
  </si>
  <si>
    <t>GROUNDING</t>
  </si>
  <si>
    <t>INTERNAL PACKING OR SIEVE INSTALL REQ'D</t>
  </si>
  <si>
    <t>NOTES</t>
  </si>
  <si>
    <t>kg</t>
  </si>
  <si>
    <t>mm</t>
  </si>
  <si>
    <t>U182</t>
  </si>
  <si>
    <t>D111</t>
  </si>
  <si>
    <t>WPA Description</t>
  </si>
  <si>
    <t>Equipment List</t>
  </si>
  <si>
    <t>Adsorber system vent silencer</t>
  </si>
  <si>
    <t>Duct between valve box and cold box</t>
  </si>
  <si>
    <t>Compander crossover box</t>
  </si>
  <si>
    <t>V102</t>
  </si>
  <si>
    <t>V104</t>
  </si>
  <si>
    <t>C161</t>
  </si>
  <si>
    <t>C171</t>
  </si>
  <si>
    <t>E182</t>
  </si>
  <si>
    <t>V184</t>
  </si>
  <si>
    <t>V185</t>
  </si>
  <si>
    <t>V208</t>
  </si>
  <si>
    <t>V207</t>
  </si>
  <si>
    <t>V203</t>
  </si>
  <si>
    <t>S470</t>
  </si>
  <si>
    <t>S810</t>
  </si>
  <si>
    <t>S809</t>
  </si>
  <si>
    <t>K261</t>
  </si>
  <si>
    <t>E262</t>
  </si>
  <si>
    <t>E871</t>
  </si>
  <si>
    <t>S210</t>
  </si>
  <si>
    <t>U161</t>
  </si>
  <si>
    <t>U171</t>
  </si>
  <si>
    <t>U262</t>
  </si>
  <si>
    <t>Project Document Number:</t>
  </si>
  <si>
    <t>Release Purpose:</t>
  </si>
  <si>
    <t>Rev:</t>
  </si>
  <si>
    <t>For</t>
  </si>
  <si>
    <t xml:space="preserve">At </t>
  </si>
  <si>
    <t>REVISION HISTORY</t>
  </si>
  <si>
    <t>Rev</t>
  </si>
  <si>
    <t>Pages</t>
  </si>
  <si>
    <t>Date</t>
  </si>
  <si>
    <t>Issued by</t>
  </si>
  <si>
    <t>Checked</t>
  </si>
  <si>
    <t>Approved</t>
  </si>
  <si>
    <t>This document contains information that is PROPRIETARY to Air Products and Chemicals, Inc. and its subsidiaries or affiliates. This document or its contents may not be copied or disclosed to others without Air Products’ written permission.</t>
  </si>
  <si>
    <t>Count</t>
  </si>
  <si>
    <t>K131</t>
  </si>
  <si>
    <t>D131</t>
  </si>
  <si>
    <t>DCAC</t>
  </si>
  <si>
    <t>Chilled water tower (or waste N2 tower)</t>
  </si>
  <si>
    <t>TSA regen heater</t>
  </si>
  <si>
    <t>Compander aftercooler</t>
  </si>
  <si>
    <t>Disposal vaporizer</t>
  </si>
  <si>
    <t>DCAC pump</t>
  </si>
  <si>
    <t>CWT pump</t>
  </si>
  <si>
    <t>LOX Process Pump</t>
  </si>
  <si>
    <t>Ar Col CLOX Return Pump</t>
  </si>
  <si>
    <t>MAC</t>
  </si>
  <si>
    <t>BAC</t>
  </si>
  <si>
    <t>Air compander</t>
  </si>
  <si>
    <t>N181</t>
  </si>
  <si>
    <t>13X</t>
  </si>
  <si>
    <t>N184</t>
  </si>
  <si>
    <t>Alumina</t>
  </si>
  <si>
    <t>S230</t>
  </si>
  <si>
    <t>LOX Process Valve Box</t>
  </si>
  <si>
    <t>LOX Process Vertical Pump Box</t>
  </si>
  <si>
    <t>Crossover : Column box to Argon box (upper)</t>
  </si>
  <si>
    <t>Main crossover box</t>
  </si>
  <si>
    <t>S824</t>
  </si>
  <si>
    <t>DCAC pump skid</t>
  </si>
  <si>
    <t>CWT pump skid</t>
  </si>
  <si>
    <t>TSA valve skid</t>
  </si>
  <si>
    <t>Compander aftercooler skid</t>
  </si>
  <si>
    <t>Inlet air filter</t>
  </si>
  <si>
    <t>MAC suction silencer</t>
  </si>
  <si>
    <t xml:space="preserve">TSA depress vent silencer </t>
  </si>
  <si>
    <t>MPGOX vent silencer</t>
  </si>
  <si>
    <t>V204</t>
  </si>
  <si>
    <t>LPGAN vent silencer</t>
  </si>
  <si>
    <t>HPGAN vent silencer</t>
  </si>
  <si>
    <t>HPGOX vent silencer</t>
  </si>
  <si>
    <t>HP/LP Column box ISCB - Full Box</t>
  </si>
  <si>
    <t>HP/LP Column box ISCB - Lower Split box</t>
  </si>
  <si>
    <t>HP/LP Column box ISCB - Upper Split box</t>
  </si>
  <si>
    <t>C182A/B</t>
  </si>
  <si>
    <t>MHX crossover box</t>
  </si>
  <si>
    <t>N/A</t>
  </si>
  <si>
    <t>MAC Motor inc Control Panel</t>
  </si>
  <si>
    <t>Shipped in parts</t>
  </si>
  <si>
    <t>MV Switchgear</t>
  </si>
  <si>
    <t>P220</t>
  </si>
  <si>
    <t>P221</t>
  </si>
  <si>
    <t>LV switchgear</t>
  </si>
  <si>
    <t xml:space="preserve">MHE box </t>
  </si>
  <si>
    <t>TBC</t>
  </si>
  <si>
    <t>Total Weight Transport(kg)</t>
  </si>
  <si>
    <t>bulk</t>
  </si>
  <si>
    <t>BAC Motor inc Control Panel</t>
  </si>
  <si>
    <t>GAN compressor motor inc Control Panel</t>
  </si>
  <si>
    <t>G231A/B</t>
  </si>
  <si>
    <t>G171A/B</t>
  </si>
  <si>
    <t>G161A/B</t>
  </si>
  <si>
    <t>G402A/B</t>
  </si>
  <si>
    <t>Argon Box - Full Box</t>
  </si>
  <si>
    <t>S210A</t>
  </si>
  <si>
    <t>S210B</t>
  </si>
  <si>
    <t>S231A/B</t>
  </si>
  <si>
    <t>TSA vessels</t>
  </si>
  <si>
    <t>Air Products Proposal No:</t>
  </si>
  <si>
    <t>Issued For Estimate</t>
  </si>
  <si>
    <t>HOSSAIO</t>
  </si>
  <si>
    <t>IFE</t>
  </si>
  <si>
    <t>P0</t>
  </si>
  <si>
    <t>inc in V102</t>
  </si>
  <si>
    <t>P420</t>
  </si>
  <si>
    <t>P421</t>
  </si>
  <si>
    <t>Project Kent - OA40</t>
  </si>
  <si>
    <t>Eastern Europe</t>
  </si>
  <si>
    <t>S200A/B/C</t>
  </si>
  <si>
    <t>Argon Box - Lower Split box</t>
  </si>
  <si>
    <t>Argon Box - Upper Split box</t>
  </si>
  <si>
    <t>S810A/B/C</t>
  </si>
  <si>
    <t>GAN compressor</t>
  </si>
  <si>
    <t>K702</t>
  </si>
  <si>
    <t>K703</t>
  </si>
  <si>
    <t>HP GAN compressor</t>
  </si>
  <si>
    <t>Aux HP GAN compressor</t>
  </si>
  <si>
    <t>K701</t>
  </si>
  <si>
    <t>D701/D702/D703</t>
  </si>
  <si>
    <t>Shipping Dimensions</t>
  </si>
  <si>
    <t>S807A/B</t>
  </si>
  <si>
    <t xml:space="preserve">Note : </t>
  </si>
  <si>
    <t>EQUIPMENT LIST</t>
  </si>
  <si>
    <t>The above weights and dimensions of the equipment in AP scope are preliminary. These are indicative only and shall be confirmed during project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</si>
</sst>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8">
    <font>
      <sz val="11"/>
      <color theme="1"/>
      <name val="Calibri"/>
      <family val="2"/>
      <scheme val="minor"/>
    </font>
    <font>
      <sz val="11"/>
      <color theme="1"/>
      <name val="Arial"/>
      <family val="2"/>
    </font>
    <font>
      <b/>
      <sz val="11"/>
      <color theme="1"/>
      <name val="Arial"/>
      <family val="2"/>
    </font>
    <font>
      <b/>
      <sz val="11"/>
      <name val="Arial"/>
      <family val="2"/>
    </font>
    <font>
      <b/>
      <sz val="11"/>
      <name val="Calibri"/>
      <family val="2"/>
      <scheme val="minor"/>
    </font>
    <font>
      <sz val="11"/>
      <color rgb="FFFF0000"/>
      <name val="Calibri"/>
      <family val="2"/>
      <scheme val="minor"/>
    </font>
    <font>
      <sz val="9"/>
      <name val="Calibri"/>
      <family val="2"/>
      <scheme val="minor"/>
    </font>
    <font>
      <b/>
      <sz val="11"/>
      <color rgb="FFFF0000"/>
      <name val="Calibri"/>
      <family val="2"/>
      <scheme val="minor"/>
    </font>
    <font>
      <b/>
      <sz val="11"/>
      <color theme="0"/>
      <name val="Calibri"/>
      <family val="2"/>
      <scheme val="minor"/>
    </font>
    <font>
      <b/>
      <sz val="11"/>
      <color theme="1"/>
      <name val="Calibri"/>
      <family val="2"/>
      <scheme val="minor"/>
    </font>
    <font>
      <b/>
      <sz val="10"/>
      <name val="Arial"/>
      <family val="2"/>
    </font>
    <font>
      <sz val="10"/>
      <name val="Arial"/>
      <family val="2"/>
    </font>
    <font>
      <b/>
      <sz val="10"/>
      <color theme="1"/>
      <name val="Arial"/>
      <family val="2"/>
    </font>
    <font>
      <b/>
      <sz val="10"/>
      <color theme="0"/>
      <name val="Arial"/>
      <family val="2"/>
    </font>
    <font>
      <sz val="9"/>
      <color theme="1"/>
      <name val="Arial"/>
      <family val="2"/>
    </font>
    <font>
      <i/>
      <sz val="9"/>
      <name val="Calibri"/>
      <family val="2"/>
      <scheme val="minor"/>
    </font>
    <font>
      <sz val="10"/>
      <color theme="1"/>
      <name val="Arial"/>
      <family val="2"/>
    </font>
    <font>
      <sz val="11"/>
      <name val="Calibri"/>
      <family val="2"/>
      <scheme val="minor"/>
    </font>
    <font>
      <sz val="8"/>
      <name val="Calibri"/>
      <family val="2"/>
      <scheme val="minor"/>
    </font>
    <font>
      <b/>
      <sz val="9"/>
      <color theme="1"/>
      <name val="Arial"/>
      <family val="2"/>
    </font>
    <font>
      <b/>
      <sz val="9"/>
      <color theme="0"/>
      <name val="Arial"/>
      <family val="2"/>
    </font>
    <font>
      <b/>
      <sz val="9"/>
      <name val="Arial"/>
      <family val="2"/>
    </font>
    <font>
      <b/>
      <sz val="9"/>
      <color rgb="FFFF0000"/>
      <name val="Arial"/>
      <family val="2"/>
    </font>
    <font>
      <sz val="10"/>
      <color indexed="8"/>
      <name val="MS Sans Serif"/>
      <family val="2"/>
    </font>
    <font>
      <sz val="10"/>
      <color indexed="8"/>
      <name val="Calibri"/>
      <family val="2"/>
      <scheme val="minor"/>
    </font>
    <font>
      <sz val="12"/>
      <name val="Arial MT"/>
    </font>
    <font>
      <b/>
      <sz val="10"/>
      <color theme="0"/>
      <name val="Calibri"/>
      <family val="2"/>
      <scheme val="minor"/>
    </font>
    <font>
      <sz val="11"/>
      <color rgb="FF006100"/>
      <name val="Calibri"/>
      <family val="2"/>
      <scheme val="minor"/>
    </font>
    <font>
      <sz val="11"/>
      <color rgb="FF9C5700"/>
      <name val="Calibri"/>
      <family val="2"/>
      <scheme val="minor"/>
    </font>
    <font>
      <sz val="9"/>
      <color theme="0"/>
      <name val="Arial"/>
      <family val="2"/>
    </font>
    <font>
      <sz val="11"/>
      <color theme="1"/>
      <name val="Calibri"/>
      <family val="2"/>
      <scheme val="minor"/>
    </font>
    <font>
      <b/>
      <sz val="12"/>
      <color theme="1"/>
      <name val="Arial"/>
      <family val="2"/>
    </font>
    <font>
      <b/>
      <sz val="20"/>
      <color theme="1"/>
      <name val="Arial"/>
      <family val="2"/>
    </font>
    <font>
      <sz val="10"/>
      <color theme="1"/>
      <name val="Calibri"/>
      <family val="2"/>
      <scheme val="minor"/>
    </font>
    <font>
      <sz val="18"/>
      <color theme="1"/>
      <name val="Arial"/>
      <family val="2"/>
    </font>
    <font>
      <sz val="20"/>
      <color theme="1"/>
      <name val="Arial"/>
      <family val="2"/>
    </font>
    <font>
      <sz val="12"/>
      <color theme="1"/>
      <name val="Arial"/>
      <family val="2"/>
    </font>
    <font>
      <i/>
      <sz val="11"/>
      <color theme="1"/>
      <name val="Calibri"/>
      <family val="2"/>
      <scheme val="minor"/>
    </font>
    <font>
      <sz val="11"/>
      <color rgb="FFFF0000"/>
      <name val="Arial"/>
      <family val="2"/>
    </font>
    <font>
      <sz val="11"/>
      <name val="Calibri"/>
      <family val="2"/>
    </font>
    <font>
      <sz val="11"/>
      <name val="Arial"/>
      <family val="2"/>
    </font>
    <font>
      <sz val="11"/>
      <color theme="1"/>
      <name val="Calibri"/>
      <family val="2"/>
    </font>
    <font>
      <b/>
      <sz val="10"/>
      <color theme="1"/>
      <name val="Calibri"/>
      <family val="2"/>
    </font>
    <font>
      <b/>
      <sz val="10"/>
      <color rgb="FFFF0000"/>
      <name val="Calibri"/>
      <family val="2"/>
    </font>
    <font>
      <sz val="10"/>
      <color theme="1"/>
      <name val="Calibri"/>
      <family val="2"/>
    </font>
    <font>
      <sz val="10"/>
      <color rgb="FFFF0000"/>
      <name val="Calibri"/>
      <family val="2"/>
    </font>
    <font>
      <sz val="10"/>
      <color rgb="FF000000"/>
      <name val="Verdana"/>
      <family val="2"/>
    </font>
    <font>
      <b/>
      <sz val="14"/>
      <color theme="1"/>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0" tint="-0.14999847407452621"/>
        <bgColor indexed="64"/>
      </patternFill>
    </fill>
    <fill>
      <patternFill patternType="gray0625">
        <bgColor theme="0"/>
      </patternFill>
    </fill>
    <fill>
      <patternFill patternType="gray0625">
        <bgColor theme="0" tint="-0.14999847407452621"/>
      </patternFill>
    </fill>
    <fill>
      <patternFill patternType="gray0625">
        <bgColor theme="9" tint="0.59999389629810485"/>
      </patternFill>
    </fill>
    <fill>
      <patternFill patternType="gray0625"/>
    </fill>
    <fill>
      <patternFill patternType="solid">
        <fgColor theme="7" tint="0.59999389629810485"/>
        <bgColor indexed="64"/>
      </patternFill>
    </fill>
    <fill>
      <patternFill patternType="solid">
        <fgColor rgb="FFC00000"/>
        <bgColor indexed="64"/>
      </patternFill>
    </fill>
    <fill>
      <patternFill patternType="solid">
        <fgColor theme="0" tint="-4.9989318521683403E-2"/>
        <bgColor indexed="64"/>
      </patternFill>
    </fill>
    <fill>
      <patternFill patternType="solid">
        <fgColor indexed="9"/>
      </patternFill>
    </fill>
    <fill>
      <patternFill patternType="solid">
        <fgColor rgb="FF00B0F0"/>
        <bgColor indexed="64"/>
      </patternFill>
    </fill>
    <fill>
      <patternFill patternType="solid">
        <fgColor rgb="FFC6EFCE"/>
      </patternFill>
    </fill>
    <fill>
      <patternFill patternType="solid">
        <fgColor rgb="FFFFEB9C"/>
      </patternFill>
    </fill>
    <fill>
      <patternFill patternType="solid">
        <fgColor rgb="FF00206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3" fillId="0" borderId="0"/>
    <xf numFmtId="0" fontId="25" fillId="19" borderId="0"/>
    <xf numFmtId="0" fontId="27" fillId="21" borderId="0" applyNumberFormat="0" applyBorder="0" applyAlignment="0" applyProtection="0"/>
    <xf numFmtId="0" fontId="28" fillId="22" borderId="0" applyNumberFormat="0" applyBorder="0" applyAlignment="0" applyProtection="0"/>
    <xf numFmtId="0" fontId="30" fillId="0" borderId="0"/>
    <xf numFmtId="43" fontId="30" fillId="0" borderId="0" applyFont="0" applyFill="0" applyBorder="0" applyAlignment="0" applyProtection="0"/>
  </cellStyleXfs>
  <cellXfs count="238">
    <xf numFmtId="0" fontId="0" fillId="0" borderId="0" xfId="0"/>
    <xf numFmtId="0" fontId="0" fillId="0" borderId="0" xfId="0" applyAlignment="1">
      <alignment horizont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vertical="center"/>
    </xf>
    <xf numFmtId="0" fontId="1" fillId="2" borderId="0" xfId="0" applyFont="1" applyFill="1" applyAlignment="1">
      <alignment horizontal="left" vertical="center"/>
    </xf>
    <xf numFmtId="0" fontId="0" fillId="0" borderId="1" xfId="0" applyBorder="1" applyAlignment="1">
      <alignment horizontal="center" vertical="center" wrapText="1"/>
    </xf>
    <xf numFmtId="0" fontId="11" fillId="0" borderId="1" xfId="0" applyFont="1" applyBorder="1" applyAlignment="1">
      <alignment horizontal="right" vertical="center" wrapText="1"/>
    </xf>
    <xf numFmtId="0" fontId="0" fillId="0" borderId="1" xfId="0" applyBorder="1" applyAlignment="1">
      <alignment horizontal="left" vertical="center" wrapText="1"/>
    </xf>
    <xf numFmtId="0" fontId="13" fillId="6" borderId="6"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5" borderId="1" xfId="0" applyFont="1" applyFill="1" applyBorder="1" applyAlignment="1">
      <alignment horizontal="center"/>
    </xf>
    <xf numFmtId="0" fontId="8" fillId="4" borderId="0" xfId="0" applyFont="1" applyFill="1" applyAlignment="1">
      <alignment horizontal="center"/>
    </xf>
    <xf numFmtId="0" fontId="2" fillId="2" borderId="0" xfId="0" applyFont="1" applyFill="1" applyAlignment="1">
      <alignment horizontal="left" vertical="center"/>
    </xf>
    <xf numFmtId="0" fontId="8" fillId="4" borderId="1" xfId="0" applyFont="1" applyFill="1" applyBorder="1" applyAlignment="1">
      <alignment horizontal="center"/>
    </xf>
    <xf numFmtId="0" fontId="4" fillId="10" borderId="0" xfId="0" applyFont="1" applyFill="1" applyAlignment="1">
      <alignment horizontal="center"/>
    </xf>
    <xf numFmtId="0" fontId="9" fillId="3" borderId="1" xfId="0" applyFont="1" applyFill="1" applyBorder="1" applyAlignment="1">
      <alignment horizontal="center"/>
    </xf>
    <xf numFmtId="0" fontId="1" fillId="2" borderId="0" xfId="0" applyFont="1" applyFill="1" applyAlignment="1">
      <alignment horizontal="right" vertical="center"/>
    </xf>
    <xf numFmtId="0" fontId="9" fillId="0" borderId="0" xfId="0" applyFont="1"/>
    <xf numFmtId="0" fontId="9" fillId="3" borderId="0" xfId="0" applyFont="1" applyFill="1"/>
    <xf numFmtId="0" fontId="0" fillId="3" borderId="0" xfId="0" applyFill="1" applyAlignment="1">
      <alignment horizontal="center"/>
    </xf>
    <xf numFmtId="0" fontId="0" fillId="3" borderId="0" xfId="0" applyFill="1"/>
    <xf numFmtId="0" fontId="1" fillId="12" borderId="8" xfId="0" applyFont="1" applyFill="1" applyBorder="1" applyAlignment="1">
      <alignment vertical="center"/>
    </xf>
    <xf numFmtId="0" fontId="1" fillId="12" borderId="9" xfId="0" applyFont="1" applyFill="1" applyBorder="1" applyAlignment="1">
      <alignment vertical="center"/>
    </xf>
    <xf numFmtId="0" fontId="1" fillId="12" borderId="9" xfId="0" applyFont="1" applyFill="1" applyBorder="1" applyAlignment="1">
      <alignment horizontal="right" vertical="center"/>
    </xf>
    <xf numFmtId="0" fontId="1" fillId="12" borderId="9" xfId="0" applyFont="1" applyFill="1" applyBorder="1" applyAlignment="1">
      <alignment horizontal="center" vertical="center"/>
    </xf>
    <xf numFmtId="0" fontId="1" fillId="12" borderId="10" xfId="0" applyFont="1" applyFill="1" applyBorder="1" applyAlignment="1">
      <alignment horizontal="center" vertical="center"/>
    </xf>
    <xf numFmtId="0" fontId="1" fillId="12" borderId="11" xfId="0" applyFont="1" applyFill="1" applyBorder="1" applyAlignment="1">
      <alignment vertical="center"/>
    </xf>
    <xf numFmtId="0" fontId="1" fillId="12" borderId="0" xfId="0" applyFont="1" applyFill="1" applyBorder="1" applyAlignment="1">
      <alignment horizontal="right" vertical="center"/>
    </xf>
    <xf numFmtId="0" fontId="1" fillId="12" borderId="1" xfId="0" applyFont="1" applyFill="1" applyBorder="1" applyAlignment="1">
      <alignment vertical="center"/>
    </xf>
    <xf numFmtId="0" fontId="8" fillId="12" borderId="1" xfId="0" applyFont="1" applyFill="1" applyBorder="1" applyAlignment="1">
      <alignment horizontal="center"/>
    </xf>
    <xf numFmtId="0" fontId="1" fillId="12" borderId="1" xfId="0" applyFont="1" applyFill="1" applyBorder="1" applyAlignment="1">
      <alignment horizontal="center" vertical="center"/>
    </xf>
    <xf numFmtId="0" fontId="1" fillId="12" borderId="0" xfId="0" applyFont="1" applyFill="1" applyBorder="1" applyAlignment="1">
      <alignment horizontal="center" vertical="center"/>
    </xf>
    <xf numFmtId="0" fontId="1" fillId="12" borderId="0" xfId="0" applyFont="1" applyFill="1" applyBorder="1" applyAlignment="1">
      <alignment vertical="center"/>
    </xf>
    <xf numFmtId="0" fontId="1" fillId="12" borderId="12" xfId="0" applyFont="1" applyFill="1" applyBorder="1" applyAlignment="1">
      <alignment horizontal="center" vertical="center"/>
    </xf>
    <xf numFmtId="1" fontId="6" fillId="15" borderId="1" xfId="0" applyNumberFormat="1" applyFont="1" applyFill="1" applyBorder="1" applyAlignment="1">
      <alignment horizontal="center" vertical="center" wrapText="1"/>
    </xf>
    <xf numFmtId="0" fontId="2" fillId="12" borderId="12" xfId="0" applyFont="1" applyFill="1" applyBorder="1" applyAlignment="1">
      <alignment horizontal="center" vertical="center"/>
    </xf>
    <xf numFmtId="0" fontId="14" fillId="12" borderId="1" xfId="0" applyFont="1" applyFill="1" applyBorder="1" applyAlignment="1">
      <alignment horizontal="center" vertical="center" wrapText="1"/>
    </xf>
    <xf numFmtId="0" fontId="1" fillId="12" borderId="13" xfId="0" applyFont="1" applyFill="1" applyBorder="1" applyAlignment="1">
      <alignment vertical="center"/>
    </xf>
    <xf numFmtId="0" fontId="1" fillId="12" borderId="14" xfId="0" applyFont="1" applyFill="1" applyBorder="1" applyAlignment="1">
      <alignment vertical="center"/>
    </xf>
    <xf numFmtId="0" fontId="1" fillId="12" borderId="14" xfId="0" applyFont="1" applyFill="1" applyBorder="1" applyAlignment="1">
      <alignment horizontal="right" vertical="center"/>
    </xf>
    <xf numFmtId="0" fontId="1" fillId="12" borderId="14" xfId="0" applyFont="1" applyFill="1" applyBorder="1" applyAlignment="1">
      <alignment horizontal="center" vertical="center"/>
    </xf>
    <xf numFmtId="0" fontId="1" fillId="12" borderId="15" xfId="0" applyFont="1" applyFill="1" applyBorder="1" applyAlignment="1">
      <alignment horizontal="center" vertical="center"/>
    </xf>
    <xf numFmtId="0" fontId="0" fillId="0" borderId="0" xfId="0" applyAlignment="1">
      <alignment vertical="center"/>
    </xf>
    <xf numFmtId="0" fontId="0" fillId="0" borderId="0" xfId="0" applyAlignment="1">
      <alignment horizontal="left" vertical="center" indent="1"/>
    </xf>
    <xf numFmtId="0" fontId="16" fillId="0" borderId="0" xfId="0" applyFont="1" applyAlignment="1">
      <alignment horizontal="left" vertical="center" indent="1"/>
    </xf>
    <xf numFmtId="0" fontId="16" fillId="0" borderId="0" xfId="0" applyFont="1" applyAlignment="1">
      <alignment vertical="center"/>
    </xf>
    <xf numFmtId="0" fontId="17" fillId="4" borderId="0" xfId="0" applyFont="1" applyFill="1"/>
    <xf numFmtId="0" fontId="14" fillId="2" borderId="0" xfId="0" applyFont="1" applyFill="1" applyAlignment="1">
      <alignment vertical="center"/>
    </xf>
    <xf numFmtId="0" fontId="14" fillId="2" borderId="0" xfId="0" applyFont="1" applyFill="1" applyAlignment="1">
      <alignment horizontal="center" vertical="center"/>
    </xf>
    <xf numFmtId="0" fontId="19" fillId="2" borderId="1" xfId="0" applyFont="1" applyFill="1" applyBorder="1" applyAlignment="1">
      <alignment horizontal="center" vertical="center" wrapText="1"/>
    </xf>
    <xf numFmtId="0" fontId="20" fillId="17" borderId="1" xfId="0" applyFont="1" applyFill="1" applyBorder="1" applyAlignment="1">
      <alignment horizontal="left" vertical="center" wrapText="1"/>
    </xf>
    <xf numFmtId="0" fontId="14" fillId="18" borderId="0" xfId="0" applyFont="1" applyFill="1" applyAlignment="1">
      <alignment horizontal="left"/>
    </xf>
    <xf numFmtId="0" fontId="14" fillId="18" borderId="18" xfId="0" applyFont="1" applyFill="1" applyBorder="1" applyAlignment="1">
      <alignment horizontal="left"/>
    </xf>
    <xf numFmtId="0" fontId="14" fillId="18" borderId="19" xfId="0" applyFont="1" applyFill="1" applyBorder="1" applyAlignment="1">
      <alignment horizontal="left"/>
    </xf>
    <xf numFmtId="0" fontId="14" fillId="18" borderId="20" xfId="0" applyFont="1" applyFill="1" applyBorder="1" applyAlignment="1">
      <alignment horizontal="left"/>
    </xf>
    <xf numFmtId="0" fontId="19" fillId="2" borderId="0" xfId="0" applyFont="1" applyFill="1" applyAlignment="1">
      <alignment horizontal="center" vertical="center"/>
    </xf>
    <xf numFmtId="0" fontId="14" fillId="2" borderId="0" xfId="0" applyFont="1" applyFill="1" applyAlignment="1">
      <alignment horizontal="left" vertical="center"/>
    </xf>
    <xf numFmtId="0" fontId="14" fillId="2" borderId="0" xfId="0" applyFont="1" applyFill="1" applyBorder="1" applyAlignment="1">
      <alignment vertical="center"/>
    </xf>
    <xf numFmtId="0" fontId="14" fillId="2" borderId="0"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3" xfId="0" applyFont="1" applyFill="1" applyBorder="1" applyAlignment="1">
      <alignment horizontal="center" vertical="center"/>
    </xf>
    <xf numFmtId="0" fontId="22" fillId="2" borderId="1" xfId="0" applyFont="1" applyFill="1" applyBorder="1" applyAlignment="1">
      <alignment horizontal="center" vertical="center" wrapText="1"/>
    </xf>
    <xf numFmtId="0" fontId="24" fillId="0" borderId="19" xfId="1" applyFont="1" applyBorder="1" applyAlignment="1">
      <alignment horizontal="center" vertical="center"/>
    </xf>
    <xf numFmtId="0" fontId="24" fillId="0" borderId="19" xfId="1" applyFont="1" applyBorder="1" applyAlignment="1">
      <alignment vertical="center"/>
    </xf>
    <xf numFmtId="0" fontId="24" fillId="0" borderId="20" xfId="1" applyFont="1" applyBorder="1" applyAlignment="1">
      <alignment horizontal="center" vertical="center"/>
    </xf>
    <xf numFmtId="0" fontId="24" fillId="0" borderId="20" xfId="1" applyFont="1" applyBorder="1" applyAlignment="1">
      <alignment vertical="center"/>
    </xf>
    <xf numFmtId="0" fontId="14" fillId="2" borderId="0" xfId="0" quotePrefix="1" applyFont="1" applyFill="1" applyBorder="1" applyAlignment="1">
      <alignment horizontal="center" vertical="center"/>
    </xf>
    <xf numFmtId="0" fontId="19" fillId="2" borderId="0" xfId="0" applyFont="1" applyFill="1" applyAlignment="1">
      <alignment vertical="center"/>
    </xf>
    <xf numFmtId="0" fontId="19" fillId="2" borderId="0" xfId="0" quotePrefix="1" applyFont="1" applyFill="1" applyAlignment="1">
      <alignment vertical="center"/>
    </xf>
    <xf numFmtId="9" fontId="14" fillId="2" borderId="0" xfId="0" applyNumberFormat="1" applyFont="1" applyFill="1" applyAlignment="1">
      <alignment horizontal="center" vertical="center"/>
    </xf>
    <xf numFmtId="0" fontId="26" fillId="17" borderId="25" xfId="1" applyFont="1" applyFill="1" applyBorder="1" applyAlignment="1">
      <alignment horizontal="center" vertical="center" wrapText="1"/>
    </xf>
    <xf numFmtId="0" fontId="26" fillId="17" borderId="26" xfId="1" applyFont="1" applyFill="1" applyBorder="1" applyAlignment="1">
      <alignment horizontal="center" vertical="center"/>
    </xf>
    <xf numFmtId="0" fontId="14"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4" fillId="2" borderId="21" xfId="0" applyFont="1" applyFill="1" applyBorder="1" applyAlignment="1">
      <alignment horizontal="center" vertical="center"/>
    </xf>
    <xf numFmtId="0" fontId="28" fillId="22" borderId="0" xfId="4" applyAlignment="1">
      <alignment horizontal="center" vertical="center" wrapText="1"/>
    </xf>
    <xf numFmtId="0" fontId="27" fillId="21" borderId="0" xfId="3" applyAlignment="1">
      <alignment horizontal="center" vertical="center" wrapText="1"/>
    </xf>
    <xf numFmtId="0" fontId="29" fillId="23" borderId="0" xfId="0" applyFont="1" applyFill="1" applyAlignment="1">
      <alignment horizontal="center" vertical="center"/>
    </xf>
    <xf numFmtId="0" fontId="28" fillId="22" borderId="0" xfId="4"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2" fillId="0" borderId="0" xfId="0" applyFont="1" applyFill="1" applyAlignment="1">
      <alignment horizontal="center" vertical="center"/>
    </xf>
    <xf numFmtId="0" fontId="30" fillId="0" borderId="0" xfId="5"/>
    <xf numFmtId="0" fontId="16" fillId="0" borderId="21" xfId="5" applyFont="1" applyBorder="1" applyAlignment="1">
      <alignment horizontal="right" vertical="center"/>
    </xf>
    <xf numFmtId="0" fontId="16" fillId="0" borderId="21" xfId="5" applyFont="1" applyBorder="1" applyAlignment="1">
      <alignment vertical="center"/>
    </xf>
    <xf numFmtId="49" fontId="16" fillId="0" borderId="28" xfId="5" applyNumberFormat="1" applyFont="1" applyBorder="1" applyAlignment="1">
      <alignment vertical="center"/>
    </xf>
    <xf numFmtId="0" fontId="16" fillId="0" borderId="23" xfId="5" applyFont="1" applyBorder="1" applyAlignment="1">
      <alignment horizontal="left" indent="5"/>
    </xf>
    <xf numFmtId="0" fontId="16" fillId="0" borderId="0" xfId="5" applyFont="1"/>
    <xf numFmtId="0" fontId="30" fillId="0" borderId="24" xfId="5" applyBorder="1"/>
    <xf numFmtId="0" fontId="31" fillId="0" borderId="23" xfId="5" applyFont="1" applyBorder="1" applyAlignment="1">
      <alignment horizontal="left" indent="5"/>
    </xf>
    <xf numFmtId="0" fontId="30" fillId="0" borderId="23" xfId="5" applyBorder="1"/>
    <xf numFmtId="0" fontId="12" fillId="0" borderId="23" xfId="5" applyFont="1" applyBorder="1" applyAlignment="1">
      <alignment horizontal="center"/>
    </xf>
    <xf numFmtId="0" fontId="33" fillId="0" borderId="0" xfId="5" applyFont="1"/>
    <xf numFmtId="0" fontId="33" fillId="0" borderId="24" xfId="5" applyFont="1" applyBorder="1"/>
    <xf numFmtId="0" fontId="12" fillId="0" borderId="0" xfId="5" applyFont="1" applyAlignment="1">
      <alignment horizontal="left" vertical="center"/>
    </xf>
    <xf numFmtId="0" fontId="35" fillId="0" borderId="23" xfId="5" applyFont="1" applyBorder="1" applyAlignment="1">
      <alignment horizontal="left" indent="5"/>
    </xf>
    <xf numFmtId="0" fontId="34" fillId="0" borderId="0" xfId="5" applyFont="1" applyAlignment="1">
      <alignment horizontal="left" vertical="center"/>
    </xf>
    <xf numFmtId="0" fontId="32" fillId="0" borderId="23" xfId="5" applyFont="1" applyBorder="1" applyAlignment="1">
      <alignment horizontal="center"/>
    </xf>
    <xf numFmtId="0" fontId="32" fillId="0" borderId="0" xfId="5" applyFont="1" applyAlignment="1">
      <alignment horizontal="left" vertical="center"/>
    </xf>
    <xf numFmtId="0" fontId="32" fillId="0" borderId="0" xfId="5" applyFont="1"/>
    <xf numFmtId="0" fontId="36" fillId="0" borderId="23" xfId="5" applyFont="1" applyBorder="1" applyAlignment="1">
      <alignment horizontal="center"/>
    </xf>
    <xf numFmtId="0" fontId="12" fillId="0" borderId="1" xfId="5" applyFont="1" applyBorder="1" applyAlignment="1">
      <alignment horizontal="center" vertical="center" wrapText="1"/>
    </xf>
    <xf numFmtId="49" fontId="16" fillId="0" borderId="1" xfId="5" applyNumberFormat="1" applyFont="1" applyBorder="1" applyAlignment="1">
      <alignment horizontal="center" vertical="center" wrapText="1"/>
    </xf>
    <xf numFmtId="0" fontId="16" fillId="0" borderId="1" xfId="5" applyFont="1" applyBorder="1" applyAlignment="1">
      <alignment horizontal="center" vertical="center" wrapText="1"/>
    </xf>
    <xf numFmtId="15" fontId="16" fillId="0" borderId="1" xfId="5" applyNumberFormat="1" applyFont="1" applyBorder="1" applyAlignment="1">
      <alignment horizontal="center" vertical="center" wrapText="1"/>
    </xf>
    <xf numFmtId="49" fontId="16" fillId="0" borderId="1" xfId="5" applyNumberFormat="1" applyFont="1" applyBorder="1" applyAlignment="1">
      <alignment vertical="center"/>
    </xf>
    <xf numFmtId="0" fontId="16" fillId="0" borderId="1" xfId="5" applyFont="1" applyBorder="1" applyAlignment="1">
      <alignment vertical="center"/>
    </xf>
    <xf numFmtId="0" fontId="30" fillId="0" borderId="1" xfId="5" applyBorder="1" applyAlignment="1">
      <alignment vertical="center"/>
    </xf>
    <xf numFmtId="0" fontId="30" fillId="0" borderId="16" xfId="5" applyBorder="1"/>
    <xf numFmtId="0" fontId="30" fillId="0" borderId="17" xfId="5" applyBorder="1"/>
    <xf numFmtId="0" fontId="30" fillId="0" borderId="22" xfId="5" applyBorder="1"/>
    <xf numFmtId="0" fontId="1" fillId="0" borderId="0" xfId="0" applyFont="1" applyFill="1" applyAlignment="1">
      <alignment vertical="center"/>
    </xf>
    <xf numFmtId="0" fontId="38" fillId="0" borderId="0" xfId="0" applyFont="1" applyAlignment="1">
      <alignment horizontal="center" vertical="center"/>
    </xf>
    <xf numFmtId="0" fontId="1" fillId="0" borderId="0" xfId="0" applyFont="1" applyAlignment="1">
      <alignment horizontal="center" vertical="center" wrapText="1"/>
    </xf>
    <xf numFmtId="0" fontId="40" fillId="0" borderId="0" xfId="0" applyFont="1" applyFill="1" applyAlignment="1">
      <alignment vertical="center"/>
    </xf>
    <xf numFmtId="0" fontId="40" fillId="0" borderId="0" xfId="0" applyFont="1" applyFill="1" applyBorder="1" applyAlignment="1">
      <alignment vertical="center"/>
    </xf>
    <xf numFmtId="0" fontId="39"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39" fillId="0" borderId="33" xfId="0" applyFont="1" applyFill="1" applyBorder="1" applyAlignment="1">
      <alignment horizontal="center" vertical="center"/>
    </xf>
    <xf numFmtId="164" fontId="1" fillId="0" borderId="0" xfId="6" applyNumberFormat="1" applyFont="1" applyAlignment="1">
      <alignment horizontal="center" vertical="center"/>
    </xf>
    <xf numFmtId="164" fontId="39" fillId="0" borderId="1" xfId="6" applyNumberFormat="1" applyFont="1" applyFill="1" applyBorder="1" applyAlignment="1">
      <alignment horizontal="center" vertical="center"/>
    </xf>
    <xf numFmtId="164" fontId="39" fillId="0" borderId="33" xfId="6" applyNumberFormat="1" applyFont="1" applyFill="1" applyBorder="1" applyAlignment="1">
      <alignment horizontal="center" vertical="center"/>
    </xf>
    <xf numFmtId="164" fontId="39" fillId="0" borderId="32" xfId="6" applyNumberFormat="1" applyFont="1" applyFill="1" applyBorder="1" applyAlignment="1">
      <alignment horizontal="center" vertical="center"/>
    </xf>
    <xf numFmtId="164" fontId="39" fillId="0" borderId="32" xfId="6" applyNumberFormat="1" applyFont="1" applyFill="1" applyBorder="1" applyAlignment="1">
      <alignment vertical="center"/>
    </xf>
    <xf numFmtId="164" fontId="39" fillId="0" borderId="1" xfId="6" applyNumberFormat="1" applyFont="1" applyFill="1" applyBorder="1" applyAlignment="1">
      <alignment vertical="center"/>
    </xf>
    <xf numFmtId="164" fontId="39" fillId="0" borderId="33" xfId="6" applyNumberFormat="1" applyFont="1" applyFill="1" applyBorder="1" applyAlignment="1">
      <alignment vertical="center"/>
    </xf>
    <xf numFmtId="0" fontId="16" fillId="0" borderId="1" xfId="5" applyFont="1" applyBorder="1" applyAlignment="1">
      <alignment horizontal="center" vertical="center" wrapText="1"/>
    </xf>
    <xf numFmtId="0" fontId="16" fillId="0" borderId="1" xfId="5" applyFont="1" applyBorder="1" applyAlignment="1">
      <alignment horizontal="center" vertical="center" wrapText="1"/>
    </xf>
    <xf numFmtId="0" fontId="16" fillId="0" borderId="0" xfId="0" applyFont="1" applyFill="1" applyAlignment="1">
      <alignment vertical="center"/>
    </xf>
    <xf numFmtId="164" fontId="41" fillId="0" borderId="33" xfId="6" applyNumberFormat="1" applyFont="1" applyFill="1" applyBorder="1" applyAlignment="1">
      <alignment horizontal="center" vertical="center"/>
    </xf>
    <xf numFmtId="164" fontId="42" fillId="10" borderId="1" xfId="6" applyNumberFormat="1" applyFont="1" applyFill="1" applyBorder="1" applyAlignment="1">
      <alignment horizontal="center" vertical="center" wrapText="1"/>
    </xf>
    <xf numFmtId="164" fontId="42" fillId="10" borderId="33" xfId="6" applyNumberFormat="1" applyFont="1" applyFill="1" applyBorder="1" applyAlignment="1">
      <alignment horizontal="center" vertical="center" wrapText="1"/>
    </xf>
    <xf numFmtId="164" fontId="42" fillId="10" borderId="32" xfId="6" applyNumberFormat="1" applyFont="1" applyFill="1" applyBorder="1" applyAlignment="1">
      <alignment horizontal="center" vertical="center" wrapText="1"/>
    </xf>
    <xf numFmtId="164" fontId="42" fillId="20" borderId="32" xfId="6" applyNumberFormat="1" applyFont="1" applyFill="1" applyBorder="1" applyAlignment="1">
      <alignment horizontal="center" vertical="center" wrapText="1"/>
    </xf>
    <xf numFmtId="164" fontId="42" fillId="20" borderId="1" xfId="6" applyNumberFormat="1" applyFont="1" applyFill="1" applyBorder="1" applyAlignment="1">
      <alignment horizontal="center" vertical="center" wrapText="1"/>
    </xf>
    <xf numFmtId="164" fontId="42" fillId="20" borderId="33" xfId="6" applyNumberFormat="1" applyFont="1" applyFill="1" applyBorder="1" applyAlignment="1">
      <alignment horizontal="center" vertical="center" wrapText="1"/>
    </xf>
    <xf numFmtId="0" fontId="41" fillId="0" borderId="1" xfId="0" applyFont="1" applyFill="1" applyBorder="1" applyAlignment="1">
      <alignment vertical="center" wrapText="1"/>
    </xf>
    <xf numFmtId="0" fontId="44" fillId="0" borderId="1" xfId="0" applyFont="1" applyFill="1" applyBorder="1" applyAlignment="1">
      <alignment horizontal="center" vertical="center" wrapText="1"/>
    </xf>
    <xf numFmtId="0" fontId="45" fillId="0" borderId="33" xfId="0" applyFont="1" applyFill="1" applyBorder="1" applyAlignment="1">
      <alignment horizontal="center" vertical="center" wrapText="1"/>
    </xf>
    <xf numFmtId="164" fontId="44" fillId="0" borderId="1" xfId="6" applyNumberFormat="1" applyFont="1" applyFill="1" applyBorder="1" applyAlignment="1">
      <alignment horizontal="center" vertical="center" wrapText="1"/>
    </xf>
    <xf numFmtId="164" fontId="44" fillId="0" borderId="33" xfId="6" applyNumberFormat="1" applyFont="1" applyFill="1" applyBorder="1" applyAlignment="1">
      <alignment horizontal="center" vertical="center" wrapText="1"/>
    </xf>
    <xf numFmtId="164" fontId="44" fillId="0" borderId="32" xfId="6" applyNumberFormat="1" applyFont="1" applyFill="1" applyBorder="1" applyAlignment="1">
      <alignment horizontal="center" vertical="center" wrapText="1"/>
    </xf>
    <xf numFmtId="164" fontId="41" fillId="0" borderId="1" xfId="6" applyNumberFormat="1" applyFont="1" applyFill="1" applyBorder="1" applyAlignment="1">
      <alignment horizontal="center" vertical="center"/>
    </xf>
    <xf numFmtId="0" fontId="39" fillId="0" borderId="0" xfId="0" applyFont="1" applyFill="1" applyAlignment="1">
      <alignment vertical="center"/>
    </xf>
    <xf numFmtId="0" fontId="39" fillId="0" borderId="0" xfId="0" applyFont="1" applyFill="1" applyBorder="1" applyAlignment="1">
      <alignment vertical="center"/>
    </xf>
    <xf numFmtId="164" fontId="41" fillId="0" borderId="32" xfId="6" applyNumberFormat="1"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164" fontId="39" fillId="0" borderId="35" xfId="6" applyNumberFormat="1" applyFont="1" applyFill="1" applyBorder="1" applyAlignment="1">
      <alignment vertical="center"/>
    </xf>
    <xf numFmtId="164" fontId="41" fillId="0" borderId="37" xfId="6" applyNumberFormat="1" applyFont="1" applyFill="1" applyBorder="1" applyAlignment="1">
      <alignment horizontal="center" vertical="center"/>
    </xf>
    <xf numFmtId="164" fontId="41" fillId="0" borderId="38" xfId="6" applyNumberFormat="1" applyFont="1" applyFill="1" applyBorder="1" applyAlignment="1">
      <alignment horizontal="center" vertical="center"/>
    </xf>
    <xf numFmtId="164" fontId="41" fillId="0" borderId="39" xfId="6" applyNumberFormat="1" applyFont="1" applyFill="1" applyBorder="1" applyAlignment="1">
      <alignment horizontal="center" vertical="center"/>
    </xf>
    <xf numFmtId="0" fontId="44" fillId="0" borderId="32" xfId="0" applyFont="1" applyFill="1" applyBorder="1" applyAlignment="1">
      <alignment horizontal="center" vertical="center" wrapText="1"/>
    </xf>
    <xf numFmtId="0" fontId="41" fillId="0" borderId="32" xfId="0" applyFont="1" applyFill="1" applyBorder="1" applyAlignment="1">
      <alignment vertical="center"/>
    </xf>
    <xf numFmtId="0" fontId="41" fillId="0" borderId="37" xfId="0" applyFont="1" applyFill="1" applyBorder="1" applyAlignment="1">
      <alignment vertical="center"/>
    </xf>
    <xf numFmtId="0" fontId="41" fillId="0" borderId="38" xfId="0" applyFont="1" applyFill="1" applyBorder="1" applyAlignment="1">
      <alignment vertical="center" wrapText="1"/>
    </xf>
    <xf numFmtId="0" fontId="39" fillId="0" borderId="39" xfId="0" applyFont="1" applyFill="1" applyBorder="1" applyAlignment="1">
      <alignment horizontal="center" vertical="center"/>
    </xf>
    <xf numFmtId="0" fontId="46" fillId="0" borderId="0" xfId="0" applyFont="1"/>
    <xf numFmtId="0" fontId="47" fillId="0" borderId="0" xfId="0" applyFont="1" applyAlignment="1">
      <alignment horizontal="center" vertical="center" wrapText="1"/>
    </xf>
    <xf numFmtId="0" fontId="1" fillId="0" borderId="0" xfId="0" applyFont="1" applyAlignment="1">
      <alignment horizontal="right" vertical="center"/>
    </xf>
    <xf numFmtId="0" fontId="21" fillId="16" borderId="16" xfId="0" applyFont="1" applyFill="1" applyBorder="1" applyAlignment="1">
      <alignment horizontal="center" vertical="center" wrapText="1"/>
    </xf>
    <xf numFmtId="0" fontId="21" fillId="16" borderId="17" xfId="0" applyFont="1" applyFill="1" applyBorder="1" applyAlignment="1">
      <alignment horizontal="center" vertical="center" wrapText="1"/>
    </xf>
    <xf numFmtId="0" fontId="21" fillId="16" borderId="2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0" borderId="2"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6" xfId="0" applyFont="1" applyFill="1" applyBorder="1" applyAlignment="1">
      <alignment horizontal="center" vertical="center"/>
    </xf>
    <xf numFmtId="0" fontId="19" fillId="20" borderId="2" xfId="0" applyFont="1" applyFill="1" applyBorder="1" applyAlignment="1">
      <alignment horizontal="center" vertical="center"/>
    </xf>
    <xf numFmtId="0" fontId="19" fillId="20" borderId="7" xfId="0" applyFont="1" applyFill="1" applyBorder="1" applyAlignment="1">
      <alignment horizontal="center" vertical="center"/>
    </xf>
    <xf numFmtId="0" fontId="19" fillId="20" borderId="6"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20" xfId="0" applyFont="1" applyFill="1" applyBorder="1" applyAlignment="1">
      <alignment horizontal="center" vertical="center"/>
    </xf>
    <xf numFmtId="0" fontId="19" fillId="16" borderId="2" xfId="0" applyFont="1" applyFill="1" applyBorder="1" applyAlignment="1">
      <alignment horizontal="center" vertical="center"/>
    </xf>
    <xf numFmtId="0" fontId="19" fillId="16" borderId="7" xfId="0" applyFont="1" applyFill="1" applyBorder="1" applyAlignment="1">
      <alignment horizontal="center" vertical="center"/>
    </xf>
    <xf numFmtId="0" fontId="19" fillId="16" borderId="6"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6"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6" xfId="0" applyFont="1" applyFill="1" applyBorder="1" applyAlignment="1">
      <alignment horizontal="center" vertical="center"/>
    </xf>
    <xf numFmtId="0" fontId="37" fillId="0" borderId="21" xfId="5" applyFont="1" applyBorder="1" applyAlignment="1">
      <alignment horizontal="center" vertical="center" wrapText="1"/>
    </xf>
    <xf numFmtId="0" fontId="12" fillId="0" borderId="1" xfId="5" applyFont="1" applyBorder="1" applyAlignment="1">
      <alignment horizontal="center" vertical="center" wrapText="1"/>
    </xf>
    <xf numFmtId="0" fontId="16" fillId="0" borderId="2" xfId="5" applyFont="1" applyBorder="1" applyAlignment="1">
      <alignment horizontal="left" vertical="center" wrapText="1"/>
    </xf>
    <xf numFmtId="0" fontId="16" fillId="0" borderId="7" xfId="5" applyFont="1" applyBorder="1" applyAlignment="1">
      <alignment horizontal="left" vertical="center" wrapText="1"/>
    </xf>
    <xf numFmtId="0" fontId="16" fillId="0" borderId="6" xfId="5" applyFont="1" applyBorder="1" applyAlignment="1">
      <alignment horizontal="left" vertical="center" wrapText="1"/>
    </xf>
    <xf numFmtId="0" fontId="16" fillId="0" borderId="1" xfId="5" applyFont="1" applyBorder="1" applyAlignment="1">
      <alignment horizontal="center" vertical="center" wrapText="1"/>
    </xf>
    <xf numFmtId="0" fontId="16" fillId="0" borderId="1" xfId="5" applyFont="1" applyBorder="1" applyAlignment="1">
      <alignment horizontal="center" vertical="center"/>
    </xf>
    <xf numFmtId="0" fontId="31" fillId="0" borderId="2" xfId="5" applyFont="1" applyBorder="1" applyAlignment="1">
      <alignment horizontal="center" vertical="center" wrapText="1"/>
    </xf>
    <xf numFmtId="0" fontId="31" fillId="0" borderId="7" xfId="5" applyFont="1" applyBorder="1" applyAlignment="1">
      <alignment horizontal="center" vertical="center" wrapText="1"/>
    </xf>
    <xf numFmtId="0" fontId="31" fillId="0" borderId="6" xfId="5" applyFont="1" applyBorder="1" applyAlignment="1">
      <alignment horizontal="center" vertical="center" wrapText="1"/>
    </xf>
    <xf numFmtId="0" fontId="14" fillId="0" borderId="27" xfId="5" applyFont="1" applyBorder="1" applyAlignment="1">
      <alignment horizontal="left" vertical="center"/>
    </xf>
    <xf numFmtId="0" fontId="14" fillId="0" borderId="21" xfId="5" applyFont="1" applyBorder="1" applyAlignment="1">
      <alignment horizontal="left" vertical="center"/>
    </xf>
    <xf numFmtId="0" fontId="16" fillId="0" borderId="21" xfId="5" applyFont="1" applyBorder="1" applyAlignment="1">
      <alignment horizontal="left" vertical="center"/>
    </xf>
    <xf numFmtId="0" fontId="32" fillId="0" borderId="0" xfId="5" applyFont="1" applyAlignment="1">
      <alignment horizontal="left" vertical="top" wrapText="1"/>
    </xf>
    <xf numFmtId="0" fontId="34" fillId="0" borderId="0" xfId="5" applyFont="1" applyAlignment="1">
      <alignment horizontal="left" vertical="center" wrapText="1"/>
    </xf>
    <xf numFmtId="0" fontId="32" fillId="0" borderId="0" xfId="5" applyFont="1" applyAlignment="1">
      <alignment horizontal="left" vertical="center"/>
    </xf>
    <xf numFmtId="164" fontId="39" fillId="0" borderId="34" xfId="6" applyNumberFormat="1" applyFont="1" applyFill="1" applyBorder="1" applyAlignment="1">
      <alignment horizontal="center" vertical="center"/>
    </xf>
    <xf numFmtId="164" fontId="39" fillId="0" borderId="7" xfId="6" applyNumberFormat="1" applyFont="1" applyFill="1" applyBorder="1" applyAlignment="1">
      <alignment horizontal="center" vertical="center"/>
    </xf>
    <xf numFmtId="164" fontId="39" fillId="0" borderId="36" xfId="6" applyNumberFormat="1" applyFont="1" applyFill="1" applyBorder="1" applyAlignment="1">
      <alignment horizontal="center" vertical="center"/>
    </xf>
    <xf numFmtId="0" fontId="42" fillId="10" borderId="29" xfId="0" applyFont="1" applyFill="1" applyBorder="1" applyAlignment="1">
      <alignment horizontal="center" vertical="center"/>
    </xf>
    <xf numFmtId="0" fontId="42" fillId="10" borderId="30" xfId="0" applyFont="1" applyFill="1" applyBorder="1" applyAlignment="1">
      <alignment horizontal="center" vertical="center"/>
    </xf>
    <xf numFmtId="0" fontId="42" fillId="10" borderId="31" xfId="0" applyFont="1" applyFill="1" applyBorder="1" applyAlignment="1">
      <alignment horizontal="center" vertical="center"/>
    </xf>
    <xf numFmtId="164" fontId="42" fillId="20" borderId="29" xfId="6" applyNumberFormat="1" applyFont="1" applyFill="1" applyBorder="1" applyAlignment="1">
      <alignment horizontal="center" vertical="center"/>
    </xf>
    <xf numFmtId="164" fontId="42" fillId="20" borderId="30" xfId="6" applyNumberFormat="1" applyFont="1" applyFill="1" applyBorder="1" applyAlignment="1">
      <alignment horizontal="center" vertical="center"/>
    </xf>
    <xf numFmtId="164" fontId="42" fillId="20" borderId="31" xfId="6" applyNumberFormat="1" applyFont="1" applyFill="1" applyBorder="1" applyAlignment="1">
      <alignment horizontal="center" vertical="center"/>
    </xf>
    <xf numFmtId="0" fontId="42" fillId="18" borderId="29" xfId="0" applyFont="1" applyFill="1" applyBorder="1" applyAlignment="1">
      <alignment horizontal="center" vertical="center" wrapText="1"/>
    </xf>
    <xf numFmtId="0" fontId="42" fillId="18" borderId="32" xfId="0" applyFont="1" applyFill="1" applyBorder="1" applyAlignment="1">
      <alignment horizontal="center" vertical="center" wrapText="1"/>
    </xf>
    <xf numFmtId="0" fontId="42" fillId="18" borderId="30" xfId="0" applyFont="1" applyFill="1" applyBorder="1" applyAlignment="1">
      <alignment horizontal="center" vertical="center" wrapText="1"/>
    </xf>
    <xf numFmtId="0" fontId="42" fillId="18" borderId="1" xfId="0" applyFont="1" applyFill="1" applyBorder="1" applyAlignment="1">
      <alignment horizontal="center" vertical="center" wrapText="1"/>
    </xf>
    <xf numFmtId="164" fontId="42" fillId="10" borderId="29" xfId="6" applyNumberFormat="1" applyFont="1" applyFill="1" applyBorder="1" applyAlignment="1">
      <alignment horizontal="center" vertical="center"/>
    </xf>
    <xf numFmtId="164" fontId="42" fillId="10" borderId="30" xfId="6" applyNumberFormat="1" applyFont="1" applyFill="1" applyBorder="1" applyAlignment="1">
      <alignment horizontal="center" vertical="center"/>
    </xf>
    <xf numFmtId="164" fontId="42" fillId="10" borderId="31" xfId="6" applyNumberFormat="1" applyFont="1" applyFill="1" applyBorder="1" applyAlignment="1">
      <alignment horizontal="center" vertical="center"/>
    </xf>
    <xf numFmtId="0" fontId="43" fillId="18" borderId="31" xfId="0" applyFont="1" applyFill="1" applyBorder="1" applyAlignment="1">
      <alignment horizontal="center" vertical="center" wrapText="1"/>
    </xf>
    <xf numFmtId="0" fontId="43" fillId="18" borderId="33" xfId="0" applyFont="1" applyFill="1" applyBorder="1" applyAlignment="1">
      <alignment horizontal="center" vertical="center" wrapText="1"/>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2" fillId="11" borderId="5" xfId="0" applyFont="1" applyFill="1" applyBorder="1" applyAlignment="1">
      <alignment horizontal="center" vertical="center"/>
    </xf>
    <xf numFmtId="0" fontId="3" fillId="9" borderId="2"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2" fillId="13" borderId="3" xfId="0" applyFont="1" applyFill="1" applyBorder="1" applyAlignment="1">
      <alignment horizontal="center" vertical="center"/>
    </xf>
    <xf numFmtId="0" fontId="2" fillId="13" borderId="4" xfId="0" applyFont="1" applyFill="1" applyBorder="1" applyAlignment="1">
      <alignment horizontal="center" vertical="center"/>
    </xf>
    <xf numFmtId="0" fontId="2" fillId="13" borderId="5" xfId="0" applyFont="1" applyFill="1" applyBorder="1" applyAlignment="1">
      <alignment horizontal="center" vertical="center"/>
    </xf>
    <xf numFmtId="0" fontId="2" fillId="14" borderId="2" xfId="0" applyFont="1" applyFill="1" applyBorder="1" applyAlignment="1">
      <alignment horizontal="center" vertical="center"/>
    </xf>
    <xf numFmtId="0" fontId="2" fillId="14" borderId="7" xfId="0" applyFont="1" applyFill="1" applyBorder="1" applyAlignment="1">
      <alignment horizontal="center" vertical="center"/>
    </xf>
    <xf numFmtId="0" fontId="2" fillId="14" borderId="6" xfId="0" applyFont="1" applyFill="1" applyBorder="1" applyAlignment="1">
      <alignment horizontal="center" vertical="center"/>
    </xf>
    <xf numFmtId="0" fontId="2" fillId="9" borderId="1" xfId="0" applyFont="1" applyFill="1" applyBorder="1" applyAlignment="1">
      <alignment horizontal="center" vertical="center"/>
    </xf>
  </cellXfs>
  <cellStyles count="7">
    <cellStyle name="Comma" xfId="6" builtinId="3"/>
    <cellStyle name="Good" xfId="3" builtinId="26"/>
    <cellStyle name="Neutral" xfId="4" builtinId="28"/>
    <cellStyle name="Normal" xfId="0" builtinId="0"/>
    <cellStyle name="Normal 3" xfId="5" xr:uid="{6C99C911-E8E7-4A2D-9FF4-CD57EFA61A01}"/>
    <cellStyle name="Normal 6" xfId="2" xr:uid="{0A93F6E1-302C-43CB-B482-A0ED17AEAE4E}"/>
    <cellStyle name="Normal_Equip-categories-10-16-00" xfId="1" xr:uid="{55E43680-45C0-46D0-911E-185EA029D2E5}"/>
  </cellStyles>
  <dxfs count="0"/>
  <tableStyles count="0" defaultTableStyle="TableStyleMedium2" defaultPivotStyle="PivotStyleLight16"/>
  <colors>
    <mruColors>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57151</xdr:rowOff>
    </xdr:from>
    <xdr:to>
      <xdr:col>11</xdr:col>
      <xdr:colOff>123825</xdr:colOff>
      <xdr:row>7</xdr:row>
      <xdr:rowOff>0</xdr:rowOff>
    </xdr:to>
    <xdr:sp macro="" textlink="">
      <xdr:nvSpPr>
        <xdr:cNvPr id="2" name="TextBox 1">
          <a:extLst>
            <a:ext uri="{FF2B5EF4-FFF2-40B4-BE49-F238E27FC236}">
              <a16:creationId xmlns:a16="http://schemas.microsoft.com/office/drawing/2014/main" id="{5D8BF56E-9D46-4054-A257-949D5A79D0CA}"/>
            </a:ext>
          </a:extLst>
        </xdr:cNvPr>
        <xdr:cNvSpPr txBox="1"/>
      </xdr:nvSpPr>
      <xdr:spPr>
        <a:xfrm>
          <a:off x="609600" y="438151"/>
          <a:ext cx="7219950" cy="895349"/>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bg1"/>
              </a:solidFill>
              <a:effectLst/>
              <a:latin typeface="+mn-lt"/>
              <a:ea typeface="+mn-ea"/>
              <a:cs typeface="+mn-cs"/>
            </a:rPr>
            <a:t>An </a:t>
          </a:r>
          <a:r>
            <a:rPr lang="en-GB" sz="1100" b="1" i="0">
              <a:solidFill>
                <a:schemeClr val="bg1"/>
              </a:solidFill>
              <a:effectLst/>
              <a:latin typeface="+mn-lt"/>
              <a:ea typeface="+mn-ea"/>
              <a:cs typeface="+mn-cs"/>
            </a:rPr>
            <a:t>Equipment List</a:t>
          </a:r>
          <a:r>
            <a:rPr lang="en-GB" sz="1100" b="0" i="0">
              <a:solidFill>
                <a:schemeClr val="bg1"/>
              </a:solidFill>
              <a:effectLst/>
              <a:latin typeface="+mn-lt"/>
              <a:ea typeface="+mn-ea"/>
              <a:cs typeface="+mn-cs"/>
            </a:rPr>
            <a:t> is a listing of all tagged equipment with equipment number, service description, capacity, dimension and size, weight, required power, PO number, reference P&amp;ID numbers as well as key summary information of those tagged equipment items. The Equipment List is initiated and developed by the process/product team through pre-FEED/FEED</a:t>
          </a:r>
          <a:r>
            <a:rPr lang="en-GB" sz="1100" b="0" i="0" baseline="0">
              <a:solidFill>
                <a:schemeClr val="bg1"/>
              </a:solidFill>
              <a:effectLst/>
              <a:latin typeface="+mn-lt"/>
              <a:ea typeface="+mn-ea"/>
              <a:cs typeface="+mn-cs"/>
            </a:rPr>
            <a:t>,</a:t>
          </a:r>
          <a:r>
            <a:rPr lang="en-GB" sz="1100" b="0" i="0">
              <a:solidFill>
                <a:schemeClr val="bg1"/>
              </a:solidFill>
              <a:effectLst/>
              <a:latin typeface="+mn-lt"/>
              <a:ea typeface="+mn-ea"/>
              <a:cs typeface="+mn-cs"/>
            </a:rPr>
            <a:t> and updated and finalised by the equipment engineering (systems, mechanical,piping  etc.) team through EPC. </a:t>
          </a:r>
          <a:endParaRPr lang="en-GB" sz="1100" b="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75457</xdr:colOff>
      <xdr:row>2</xdr:row>
      <xdr:rowOff>32905</xdr:rowOff>
    </xdr:from>
    <xdr:to>
      <xdr:col>0</xdr:col>
      <xdr:colOff>538100</xdr:colOff>
      <xdr:row>4</xdr:row>
      <xdr:rowOff>143493</xdr:rowOff>
    </xdr:to>
    <xdr:sp macro="" textlink="">
      <xdr:nvSpPr>
        <xdr:cNvPr id="7" name="Flowchart: Connector 6">
          <a:extLst>
            <a:ext uri="{FF2B5EF4-FFF2-40B4-BE49-F238E27FC236}">
              <a16:creationId xmlns:a16="http://schemas.microsoft.com/office/drawing/2014/main" id="{92136E31-2C22-4787-AD4B-9179A0126E74}"/>
            </a:ext>
          </a:extLst>
        </xdr:cNvPr>
        <xdr:cNvSpPr/>
      </xdr:nvSpPr>
      <xdr:spPr>
        <a:xfrm>
          <a:off x="75457" y="361950"/>
          <a:ext cx="462643" cy="422316"/>
        </a:xfrm>
        <a:prstGeom prst="flowChartConnecto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a:t>A</a:t>
          </a:r>
        </a:p>
      </xdr:txBody>
    </xdr:sp>
    <xdr:clientData/>
  </xdr:twoCellAnchor>
  <xdr:twoCellAnchor>
    <xdr:from>
      <xdr:col>7</xdr:col>
      <xdr:colOff>1183821</xdr:colOff>
      <xdr:row>5</xdr:row>
      <xdr:rowOff>27214</xdr:rowOff>
    </xdr:from>
    <xdr:to>
      <xdr:col>9</xdr:col>
      <xdr:colOff>13608</xdr:colOff>
      <xdr:row>14</xdr:row>
      <xdr:rowOff>13609</xdr:rowOff>
    </xdr:to>
    <xdr:cxnSp macro="">
      <xdr:nvCxnSpPr>
        <xdr:cNvPr id="4" name="Straight Arrow Connector 3">
          <a:extLst>
            <a:ext uri="{FF2B5EF4-FFF2-40B4-BE49-F238E27FC236}">
              <a16:creationId xmlns:a16="http://schemas.microsoft.com/office/drawing/2014/main" id="{283553AA-B886-463F-B9A8-C5CFB5438FCE}"/>
            </a:ext>
          </a:extLst>
        </xdr:cNvPr>
        <xdr:cNvCxnSpPr/>
      </xdr:nvCxnSpPr>
      <xdr:spPr>
        <a:xfrm flipH="1" flipV="1">
          <a:off x="4490357" y="993321"/>
          <a:ext cx="1265465" cy="13471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xdr:row>
      <xdr:rowOff>176893</xdr:rowOff>
    </xdr:from>
    <xdr:to>
      <xdr:col>13</xdr:col>
      <xdr:colOff>381001</xdr:colOff>
      <xdr:row>14</xdr:row>
      <xdr:rowOff>0</xdr:rowOff>
    </xdr:to>
    <xdr:cxnSp macro="">
      <xdr:nvCxnSpPr>
        <xdr:cNvPr id="8" name="Straight Arrow Connector 7">
          <a:extLst>
            <a:ext uri="{FF2B5EF4-FFF2-40B4-BE49-F238E27FC236}">
              <a16:creationId xmlns:a16="http://schemas.microsoft.com/office/drawing/2014/main" id="{80836722-F527-443F-B235-68A36D95295C}"/>
            </a:ext>
          </a:extLst>
        </xdr:cNvPr>
        <xdr:cNvCxnSpPr/>
      </xdr:nvCxnSpPr>
      <xdr:spPr>
        <a:xfrm flipV="1">
          <a:off x="11076214" y="843643"/>
          <a:ext cx="381001" cy="14831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xdr:colOff>
      <xdr:row>8</xdr:row>
      <xdr:rowOff>40822</xdr:rowOff>
    </xdr:from>
    <xdr:to>
      <xdr:col>15</xdr:col>
      <xdr:colOff>312964</xdr:colOff>
      <xdr:row>14</xdr:row>
      <xdr:rowOff>13608</xdr:rowOff>
    </xdr:to>
    <xdr:cxnSp macro="">
      <xdr:nvCxnSpPr>
        <xdr:cNvPr id="11" name="Straight Arrow Connector 10">
          <a:extLst>
            <a:ext uri="{FF2B5EF4-FFF2-40B4-BE49-F238E27FC236}">
              <a16:creationId xmlns:a16="http://schemas.microsoft.com/office/drawing/2014/main" id="{BA512739-D108-40E1-8762-816B2E580FB2}"/>
            </a:ext>
          </a:extLst>
        </xdr:cNvPr>
        <xdr:cNvCxnSpPr/>
      </xdr:nvCxnSpPr>
      <xdr:spPr>
        <a:xfrm flipV="1">
          <a:off x="14355536" y="1469572"/>
          <a:ext cx="299357" cy="8708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421820</xdr:colOff>
      <xdr:row>21</xdr:row>
      <xdr:rowOff>68036</xdr:rowOff>
    </xdr:from>
    <xdr:to>
      <xdr:col>19</xdr:col>
      <xdr:colOff>59914</xdr:colOff>
      <xdr:row>65</xdr:row>
      <xdr:rowOff>19322</xdr:rowOff>
    </xdr:to>
    <xdr:pic>
      <xdr:nvPicPr>
        <xdr:cNvPr id="13" name="Picture 12">
          <a:extLst>
            <a:ext uri="{FF2B5EF4-FFF2-40B4-BE49-F238E27FC236}">
              <a16:creationId xmlns:a16="http://schemas.microsoft.com/office/drawing/2014/main" id="{AE09B269-8F97-4E7C-B502-A67373B5B455}"/>
            </a:ext>
          </a:extLst>
        </xdr:cNvPr>
        <xdr:cNvPicPr>
          <a:picLocks noChangeAspect="1"/>
        </xdr:cNvPicPr>
      </xdr:nvPicPr>
      <xdr:blipFill>
        <a:blip xmlns:r="http://schemas.openxmlformats.org/officeDocument/2006/relationships" r:embed="rId1"/>
        <a:stretch>
          <a:fillRect/>
        </a:stretch>
      </xdr:blipFill>
      <xdr:spPr>
        <a:xfrm>
          <a:off x="14763749" y="3905250"/>
          <a:ext cx="4000000" cy="6533333"/>
        </a:xfrm>
        <a:prstGeom prst="rect">
          <a:avLst/>
        </a:prstGeom>
      </xdr:spPr>
    </xdr:pic>
    <xdr:clientData/>
  </xdr:twoCellAnchor>
  <xdr:twoCellAnchor>
    <xdr:from>
      <xdr:col>16</xdr:col>
      <xdr:colOff>1129393</xdr:colOff>
      <xdr:row>4</xdr:row>
      <xdr:rowOff>108859</xdr:rowOff>
    </xdr:from>
    <xdr:to>
      <xdr:col>18</xdr:col>
      <xdr:colOff>1088571</xdr:colOff>
      <xdr:row>21</xdr:row>
      <xdr:rowOff>68036</xdr:rowOff>
    </xdr:to>
    <xdr:cxnSp macro="">
      <xdr:nvCxnSpPr>
        <xdr:cNvPr id="14" name="Straight Arrow Connector 13">
          <a:extLst>
            <a:ext uri="{FF2B5EF4-FFF2-40B4-BE49-F238E27FC236}">
              <a16:creationId xmlns:a16="http://schemas.microsoft.com/office/drawing/2014/main" id="{AC7C4146-9817-46D0-A117-E6C4449DF04C}"/>
            </a:ext>
          </a:extLst>
        </xdr:cNvPr>
        <xdr:cNvCxnSpPr/>
      </xdr:nvCxnSpPr>
      <xdr:spPr>
        <a:xfrm flipH="1" flipV="1">
          <a:off x="16777607" y="775609"/>
          <a:ext cx="1905000" cy="31296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13607</xdr:colOff>
      <xdr:row>4</xdr:row>
      <xdr:rowOff>163287</xdr:rowOff>
    </xdr:from>
    <xdr:to>
      <xdr:col>19</xdr:col>
      <xdr:colOff>639536</xdr:colOff>
      <xdr:row>13</xdr:row>
      <xdr:rowOff>108857</xdr:rowOff>
    </xdr:to>
    <xdr:cxnSp macro="">
      <xdr:nvCxnSpPr>
        <xdr:cNvPr id="16" name="Straight Arrow Connector 15">
          <a:extLst>
            <a:ext uri="{FF2B5EF4-FFF2-40B4-BE49-F238E27FC236}">
              <a16:creationId xmlns:a16="http://schemas.microsoft.com/office/drawing/2014/main" id="{F8C7ECD6-2D88-415B-8D31-47DC34A041A7}"/>
            </a:ext>
          </a:extLst>
        </xdr:cNvPr>
        <xdr:cNvCxnSpPr/>
      </xdr:nvCxnSpPr>
      <xdr:spPr>
        <a:xfrm flipV="1">
          <a:off x="18709821" y="830037"/>
          <a:ext cx="625929" cy="14559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136072</xdr:colOff>
      <xdr:row>1</xdr:row>
      <xdr:rowOff>122464</xdr:rowOff>
    </xdr:from>
    <xdr:to>
      <xdr:col>5</xdr:col>
      <xdr:colOff>231321</xdr:colOff>
      <xdr:row>21</xdr:row>
      <xdr:rowOff>54429</xdr:rowOff>
    </xdr:to>
    <xdr:sp macro="" textlink="">
      <xdr:nvSpPr>
        <xdr:cNvPr id="18" name="Left Bracket 17">
          <a:extLst>
            <a:ext uri="{FF2B5EF4-FFF2-40B4-BE49-F238E27FC236}">
              <a16:creationId xmlns:a16="http://schemas.microsoft.com/office/drawing/2014/main" id="{86DB6B8E-3C43-4372-B523-B626F16FF907}"/>
            </a:ext>
          </a:extLst>
        </xdr:cNvPr>
        <xdr:cNvSpPr/>
      </xdr:nvSpPr>
      <xdr:spPr>
        <a:xfrm>
          <a:off x="4068536" y="272143"/>
          <a:ext cx="258535" cy="36195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775607</xdr:colOff>
      <xdr:row>2</xdr:row>
      <xdr:rowOff>40822</xdr:rowOff>
    </xdr:from>
    <xdr:to>
      <xdr:col>39</xdr:col>
      <xdr:colOff>95250</xdr:colOff>
      <xdr:row>12</xdr:row>
      <xdr:rowOff>122465</xdr:rowOff>
    </xdr:to>
    <xdr:sp macro="" textlink="">
      <xdr:nvSpPr>
        <xdr:cNvPr id="19" name="Right Bracket 18">
          <a:extLst>
            <a:ext uri="{FF2B5EF4-FFF2-40B4-BE49-F238E27FC236}">
              <a16:creationId xmlns:a16="http://schemas.microsoft.com/office/drawing/2014/main" id="{298EE96D-F30A-4BFF-B08D-FA9C226E530C}"/>
            </a:ext>
          </a:extLst>
        </xdr:cNvPr>
        <xdr:cNvSpPr/>
      </xdr:nvSpPr>
      <xdr:spPr>
        <a:xfrm>
          <a:off x="39433500" y="353786"/>
          <a:ext cx="190500" cy="179614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40822</xdr:colOff>
      <xdr:row>1</xdr:row>
      <xdr:rowOff>149679</xdr:rowOff>
    </xdr:from>
    <xdr:to>
      <xdr:col>1</xdr:col>
      <xdr:colOff>503465</xdr:colOff>
      <xdr:row>4</xdr:row>
      <xdr:rowOff>81644</xdr:rowOff>
    </xdr:to>
    <xdr:sp macro="" textlink="">
      <xdr:nvSpPr>
        <xdr:cNvPr id="3" name="Flowchart: Connector 2">
          <a:extLst>
            <a:ext uri="{FF2B5EF4-FFF2-40B4-BE49-F238E27FC236}">
              <a16:creationId xmlns:a16="http://schemas.microsoft.com/office/drawing/2014/main" id="{5A6B0470-7B09-465D-966F-BFC9FABC459E}"/>
            </a:ext>
          </a:extLst>
        </xdr:cNvPr>
        <xdr:cNvSpPr/>
      </xdr:nvSpPr>
      <xdr:spPr>
        <a:xfrm>
          <a:off x="631372" y="2816679"/>
          <a:ext cx="462643" cy="503465"/>
        </a:xfrm>
        <a:prstGeom prst="flowChartConnecto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a:t>B</a:t>
          </a:r>
        </a:p>
      </xdr:txBody>
    </xdr:sp>
    <xdr:clientData/>
  </xdr:twoCellAnchor>
  <xdr:twoCellAnchor>
    <xdr:from>
      <xdr:col>1</xdr:col>
      <xdr:colOff>54429</xdr:colOff>
      <xdr:row>8</xdr:row>
      <xdr:rowOff>27215</xdr:rowOff>
    </xdr:from>
    <xdr:to>
      <xdr:col>1</xdr:col>
      <xdr:colOff>517072</xdr:colOff>
      <xdr:row>10</xdr:row>
      <xdr:rowOff>136072</xdr:rowOff>
    </xdr:to>
    <xdr:sp macro="" textlink="">
      <xdr:nvSpPr>
        <xdr:cNvPr id="4" name="Flowchart: Connector 3">
          <a:extLst>
            <a:ext uri="{FF2B5EF4-FFF2-40B4-BE49-F238E27FC236}">
              <a16:creationId xmlns:a16="http://schemas.microsoft.com/office/drawing/2014/main" id="{99B50BED-F15C-4414-9805-39F48DD0C57A}"/>
            </a:ext>
          </a:extLst>
        </xdr:cNvPr>
        <xdr:cNvSpPr/>
      </xdr:nvSpPr>
      <xdr:spPr>
        <a:xfrm>
          <a:off x="644979" y="5084990"/>
          <a:ext cx="462643" cy="489857"/>
        </a:xfrm>
        <a:prstGeom prst="flowChartConnecto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a:t>C</a:t>
          </a:r>
        </a:p>
      </xdr:txBody>
    </xdr:sp>
    <xdr:clientData/>
  </xdr:twoCellAnchor>
  <xdr:twoCellAnchor>
    <xdr:from>
      <xdr:col>1</xdr:col>
      <xdr:colOff>54429</xdr:colOff>
      <xdr:row>13</xdr:row>
      <xdr:rowOff>163286</xdr:rowOff>
    </xdr:from>
    <xdr:to>
      <xdr:col>1</xdr:col>
      <xdr:colOff>517072</xdr:colOff>
      <xdr:row>16</xdr:row>
      <xdr:rowOff>95250</xdr:rowOff>
    </xdr:to>
    <xdr:sp macro="" textlink="">
      <xdr:nvSpPr>
        <xdr:cNvPr id="5" name="Flowchart: Connector 4">
          <a:extLst>
            <a:ext uri="{FF2B5EF4-FFF2-40B4-BE49-F238E27FC236}">
              <a16:creationId xmlns:a16="http://schemas.microsoft.com/office/drawing/2014/main" id="{B2418B00-8312-4D7C-A9D3-6C230353C119}"/>
            </a:ext>
          </a:extLst>
        </xdr:cNvPr>
        <xdr:cNvSpPr/>
      </xdr:nvSpPr>
      <xdr:spPr>
        <a:xfrm>
          <a:off x="644979" y="6297386"/>
          <a:ext cx="462643" cy="503464"/>
        </a:xfrm>
        <a:prstGeom prst="flowChartConnecto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a:t>D</a:t>
          </a:r>
        </a:p>
      </xdr:txBody>
    </xdr:sp>
    <xdr:clientData/>
  </xdr:twoCellAnchor>
  <xdr:twoCellAnchor>
    <xdr:from>
      <xdr:col>1</xdr:col>
      <xdr:colOff>27214</xdr:colOff>
      <xdr:row>19</xdr:row>
      <xdr:rowOff>163287</xdr:rowOff>
    </xdr:from>
    <xdr:to>
      <xdr:col>1</xdr:col>
      <xdr:colOff>489857</xdr:colOff>
      <xdr:row>22</xdr:row>
      <xdr:rowOff>108858</xdr:rowOff>
    </xdr:to>
    <xdr:sp macro="" textlink="">
      <xdr:nvSpPr>
        <xdr:cNvPr id="6" name="Flowchart: Connector 5">
          <a:extLst>
            <a:ext uri="{FF2B5EF4-FFF2-40B4-BE49-F238E27FC236}">
              <a16:creationId xmlns:a16="http://schemas.microsoft.com/office/drawing/2014/main" id="{80509D0F-8D44-4C27-88BF-26CB62E4D30C}"/>
            </a:ext>
          </a:extLst>
        </xdr:cNvPr>
        <xdr:cNvSpPr/>
      </xdr:nvSpPr>
      <xdr:spPr>
        <a:xfrm>
          <a:off x="617764" y="7630887"/>
          <a:ext cx="462643" cy="517071"/>
        </a:xfrm>
        <a:prstGeom prst="flowChartConnecto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a:t>E</a:t>
          </a:r>
        </a:p>
      </xdr:txBody>
    </xdr:sp>
    <xdr:clientData/>
  </xdr:twoCellAnchor>
  <xdr:twoCellAnchor>
    <xdr:from>
      <xdr:col>1</xdr:col>
      <xdr:colOff>0</xdr:colOff>
      <xdr:row>28</xdr:row>
      <xdr:rowOff>1</xdr:rowOff>
    </xdr:from>
    <xdr:to>
      <xdr:col>1</xdr:col>
      <xdr:colOff>462643</xdr:colOff>
      <xdr:row>30</xdr:row>
      <xdr:rowOff>136072</xdr:rowOff>
    </xdr:to>
    <xdr:sp macro="" textlink="">
      <xdr:nvSpPr>
        <xdr:cNvPr id="7" name="Flowchart: Connector 6">
          <a:extLst>
            <a:ext uri="{FF2B5EF4-FFF2-40B4-BE49-F238E27FC236}">
              <a16:creationId xmlns:a16="http://schemas.microsoft.com/office/drawing/2014/main" id="{E8ABB685-E3E7-4633-9CD1-07A3B4502E61}"/>
            </a:ext>
          </a:extLst>
        </xdr:cNvPr>
        <xdr:cNvSpPr/>
      </xdr:nvSpPr>
      <xdr:spPr>
        <a:xfrm>
          <a:off x="590550" y="9153526"/>
          <a:ext cx="462643" cy="517071"/>
        </a:xfrm>
        <a:prstGeom prst="flowChartConnecto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a:t>F</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5012FILP\EngPDE\Users\thomsod\AppData\Roaming\OpenText\OTEdit\edmprod_america_apci_com-otcs\c4416195\EN201523-MCN-GL1-00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Tech Basis"/>
      <sheetName val="Design"/>
    </sheetNames>
    <sheetDataSet>
      <sheetData sheetId="0"/>
      <sheetData sheetId="1">
        <row r="13">
          <cell r="A13" t="str">
            <v xml:space="preserve">EN201523-MCN-GL1-00004 </v>
          </cell>
          <cell r="F13" t="str">
            <v>For Engineering</v>
          </cell>
        </row>
        <row r="20">
          <cell r="A20" t="str">
            <v>EN-20-1523</v>
          </cell>
          <cell r="M20" t="str">
            <v>H Efstathiades</v>
          </cell>
        </row>
        <row r="21">
          <cell r="A21" t="str">
            <v>AMKR</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2291A-E107-4B18-853B-69A5A8073F77}">
  <sheetPr codeName="Sheet1"/>
  <dimension ref="B2:K26"/>
  <sheetViews>
    <sheetView topLeftCell="A13" workbookViewId="0">
      <selection activeCell="G28" sqref="G28"/>
    </sheetView>
  </sheetViews>
  <sheetFormatPr defaultRowHeight="15"/>
  <cols>
    <col min="2" max="2" width="29.7109375" customWidth="1"/>
    <col min="3" max="3" width="3.5703125" style="1" customWidth="1"/>
  </cols>
  <sheetData>
    <row r="2" spans="2:11">
      <c r="B2" s="23" t="s">
        <v>0</v>
      </c>
      <c r="C2" s="24"/>
      <c r="D2" s="25"/>
      <c r="E2" s="25"/>
      <c r="F2" s="25"/>
      <c r="G2" s="25"/>
      <c r="H2" s="25"/>
      <c r="I2" s="25"/>
      <c r="J2" s="25"/>
      <c r="K2" s="25"/>
    </row>
    <row r="3" spans="2:11">
      <c r="B3" s="22"/>
    </row>
    <row r="4" spans="2:11">
      <c r="B4" s="22"/>
    </row>
    <row r="5" spans="2:11">
      <c r="B5" s="22"/>
    </row>
    <row r="6" spans="2:11">
      <c r="B6" s="22"/>
    </row>
    <row r="7" spans="2:11">
      <c r="B7" s="22"/>
    </row>
    <row r="8" spans="2:11" ht="16.5" customHeight="1">
      <c r="B8" s="22"/>
    </row>
    <row r="9" spans="2:11">
      <c r="B9" s="22" t="s">
        <v>1</v>
      </c>
      <c r="C9" s="1" t="s">
        <v>2</v>
      </c>
      <c r="D9" t="s">
        <v>3</v>
      </c>
    </row>
    <row r="10" spans="2:11">
      <c r="C10" s="1" t="s">
        <v>2</v>
      </c>
      <c r="D10" t="s">
        <v>4</v>
      </c>
    </row>
    <row r="11" spans="2:11">
      <c r="C11" s="1" t="s">
        <v>2</v>
      </c>
      <c r="D11" t="s">
        <v>5</v>
      </c>
    </row>
    <row r="12" spans="2:11">
      <c r="C12" s="1" t="s">
        <v>2</v>
      </c>
      <c r="D12" t="s">
        <v>6</v>
      </c>
    </row>
    <row r="14" spans="2:11">
      <c r="B14" s="22" t="s">
        <v>7</v>
      </c>
      <c r="C14" s="1" t="s">
        <v>2</v>
      </c>
      <c r="D14" t="s">
        <v>8</v>
      </c>
    </row>
    <row r="15" spans="2:11">
      <c r="C15" s="1" t="s">
        <v>2</v>
      </c>
      <c r="D15" t="s">
        <v>9</v>
      </c>
    </row>
    <row r="16" spans="2:11">
      <c r="C16" s="1" t="s">
        <v>2</v>
      </c>
      <c r="D16" t="s">
        <v>10</v>
      </c>
    </row>
    <row r="17" spans="2:4">
      <c r="C17" s="1" t="s">
        <v>2</v>
      </c>
      <c r="D17" t="s">
        <v>11</v>
      </c>
    </row>
    <row r="18" spans="2:4">
      <c r="C18" s="1" t="s">
        <v>2</v>
      </c>
      <c r="D18" t="s">
        <v>12</v>
      </c>
    </row>
    <row r="20" spans="2:4">
      <c r="B20" s="22" t="s">
        <v>13</v>
      </c>
      <c r="C20" s="1" t="s">
        <v>2</v>
      </c>
      <c r="D20" t="s">
        <v>14</v>
      </c>
    </row>
    <row r="21" spans="2:4">
      <c r="C21" s="1" t="s">
        <v>2</v>
      </c>
      <c r="D21" t="s">
        <v>15</v>
      </c>
    </row>
    <row r="22" spans="2:4">
      <c r="C22" s="1" t="s">
        <v>2</v>
      </c>
      <c r="D22" t="s">
        <v>16</v>
      </c>
    </row>
    <row r="24" spans="2:4">
      <c r="B24" s="22" t="s">
        <v>17</v>
      </c>
      <c r="C24" s="1" t="s">
        <v>2</v>
      </c>
      <c r="D24" t="s">
        <v>18</v>
      </c>
    </row>
    <row r="25" spans="2:4">
      <c r="C25" s="1" t="s">
        <v>2</v>
      </c>
      <c r="D25" t="s">
        <v>19</v>
      </c>
    </row>
    <row r="26" spans="2:4">
      <c r="C26" s="1" t="s">
        <v>2</v>
      </c>
      <c r="D26" t="s">
        <v>20</v>
      </c>
    </row>
  </sheetData>
  <pageMargins left="0.7" right="0.7" top="0.75" bottom="0.75" header="0.3" footer="0.3"/>
  <pageSetup paperSize="9" orientation="portrait" r:id="rId1"/>
  <headerFooter>
    <oddFooter>&amp;CAir Products Internal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CG22"/>
  <sheetViews>
    <sheetView topLeftCell="D1" zoomScale="70" zoomScaleNormal="70" workbookViewId="0">
      <selection activeCell="AG12" sqref="AG12"/>
    </sheetView>
  </sheetViews>
  <sheetFormatPr defaultColWidth="8.7109375" defaultRowHeight="12"/>
  <cols>
    <col min="1" max="1" width="8.7109375" style="52"/>
    <col min="2" max="4" width="16.7109375" style="52" customWidth="1"/>
    <col min="5" max="5" width="2.42578125" style="52" customWidth="1"/>
    <col min="6" max="6" width="6.42578125" style="72" bestFit="1" customWidth="1"/>
    <col min="7" max="7" width="15" style="53" bestFit="1" customWidth="1"/>
    <col min="8" max="8" width="21.42578125" style="53" customWidth="1"/>
    <col min="9" max="9" width="15" style="53" bestFit="1" customWidth="1"/>
    <col min="10" max="10" width="30" style="53" customWidth="1"/>
    <col min="11" max="12" width="15" style="53" bestFit="1" customWidth="1"/>
    <col min="13" max="13" width="32.5703125" style="52" bestFit="1" customWidth="1"/>
    <col min="14" max="14" width="16.42578125" style="53" bestFit="1" customWidth="1"/>
    <col min="15" max="15" width="19.5703125" style="53" bestFit="1" customWidth="1"/>
    <col min="16" max="16" width="19.5703125" style="53" customWidth="1"/>
    <col min="17" max="17" width="18.28515625" style="53" customWidth="1"/>
    <col min="18" max="18" width="10.7109375" style="53" bestFit="1" customWidth="1"/>
    <col min="19" max="19" width="16.5703125" style="53" bestFit="1" customWidth="1"/>
    <col min="20" max="20" width="17.7109375" style="53" bestFit="1" customWidth="1"/>
    <col min="21" max="21" width="14.28515625" style="53" bestFit="1" customWidth="1"/>
    <col min="22" max="22" width="9.7109375" style="53" bestFit="1" customWidth="1"/>
    <col min="23" max="23" width="13.42578125" style="53" customWidth="1"/>
    <col min="24" max="24" width="23.28515625" style="53" bestFit="1" customWidth="1"/>
    <col min="25" max="25" width="14.42578125" style="53" bestFit="1" customWidth="1"/>
    <col min="26" max="26" width="17.42578125" style="53" bestFit="1" customWidth="1"/>
    <col min="27" max="27" width="16.7109375" style="53" bestFit="1" customWidth="1"/>
    <col min="28" max="28" width="6.28515625" style="53" bestFit="1" customWidth="1"/>
    <col min="29" max="29" width="12.5703125" style="53" bestFit="1" customWidth="1"/>
    <col min="30" max="30" width="12" style="53" bestFit="1" customWidth="1"/>
    <col min="31" max="31" width="6" style="53" bestFit="1" customWidth="1"/>
    <col min="32" max="34" width="15" style="53" bestFit="1" customWidth="1"/>
    <col min="35" max="35" width="15" style="53" customWidth="1"/>
    <col min="36" max="36" width="15" style="53" bestFit="1" customWidth="1"/>
    <col min="37" max="37" width="13.28515625" style="53" bestFit="1" customWidth="1"/>
    <col min="38" max="44" width="13.28515625" style="53" customWidth="1"/>
    <col min="45" max="45" width="28.42578125" style="53" bestFit="1" customWidth="1"/>
    <col min="46" max="46" width="19.7109375" style="53" bestFit="1" customWidth="1"/>
    <col min="47" max="47" width="17.28515625" style="53" bestFit="1" customWidth="1"/>
    <col min="48" max="50" width="16.7109375" style="53" bestFit="1" customWidth="1"/>
    <col min="51" max="51" width="16.7109375" style="53" customWidth="1"/>
    <col min="52" max="53" width="10.28515625" style="53" customWidth="1"/>
    <col min="54" max="54" width="11.42578125" style="53" bestFit="1" customWidth="1"/>
    <col min="55" max="55" width="12.7109375" style="53" customWidth="1"/>
    <col min="56" max="56" width="18.28515625" style="61" bestFit="1" customWidth="1"/>
    <col min="57" max="58" width="10.7109375" style="53" customWidth="1"/>
    <col min="59" max="59" width="12.28515625" style="53" customWidth="1"/>
    <col min="60" max="61" width="10.7109375" style="53" customWidth="1"/>
    <col min="62" max="62" width="10" style="53" bestFit="1" customWidth="1"/>
    <col min="63" max="63" width="14" style="53" customWidth="1"/>
    <col min="64" max="64" width="13.7109375" style="53" customWidth="1"/>
    <col min="65" max="65" width="18" style="53" bestFit="1" customWidth="1"/>
    <col min="66" max="68" width="12.5703125" style="53" bestFit="1" customWidth="1"/>
    <col min="69" max="69" width="10.7109375" style="53" bestFit="1" customWidth="1"/>
    <col min="70" max="72" width="9" style="53" bestFit="1" customWidth="1"/>
    <col min="73" max="74" width="8.7109375" style="53"/>
    <col min="75" max="75" width="11.7109375" style="53" bestFit="1" customWidth="1"/>
    <col min="76" max="76" width="12.5703125" style="53" bestFit="1" customWidth="1"/>
    <col min="77" max="77" width="27.28515625" style="52" bestFit="1" customWidth="1"/>
    <col min="78" max="78" width="11.28515625" style="52" bestFit="1" customWidth="1"/>
    <col min="79" max="79" width="11.42578125" style="52" bestFit="1" customWidth="1"/>
    <col min="80" max="80" width="8.7109375" style="52"/>
    <col min="81" max="81" width="16.28515625" style="52" customWidth="1"/>
    <col min="82" max="82" width="28.28515625" style="52" customWidth="1"/>
    <col min="83" max="83" width="19.42578125" style="52" customWidth="1"/>
    <col min="84" max="84" width="17.28515625" style="52" bestFit="1" customWidth="1"/>
    <col min="85" max="89" width="8.7109375" style="52"/>
    <col min="90" max="90" width="39.42578125" style="52" customWidth="1"/>
    <col min="91" max="96" width="8.7109375" style="52"/>
    <col min="97" max="97" width="18.7109375" style="52" customWidth="1"/>
    <col min="98" max="98" width="13.28515625" style="52" customWidth="1"/>
    <col min="99" max="100" width="8.7109375" style="52"/>
    <col min="101" max="101" width="19.7109375" style="52" customWidth="1"/>
    <col min="102" max="102" width="10.7109375" style="52" customWidth="1"/>
    <col min="103" max="104" width="8.7109375" style="52"/>
    <col min="105" max="105" width="34.28515625" style="52" customWidth="1"/>
    <col min="106" max="16384" width="8.7109375" style="52"/>
  </cols>
  <sheetData>
    <row r="1" spans="2:85">
      <c r="G1" s="60"/>
      <c r="H1" s="60"/>
      <c r="BY1" s="53"/>
      <c r="BZ1" s="53"/>
      <c r="CA1" s="53"/>
      <c r="CB1" s="53"/>
      <c r="CC1" s="53"/>
      <c r="CD1" s="53"/>
      <c r="CE1" s="53"/>
      <c r="CF1" s="53"/>
      <c r="CG1" s="53"/>
    </row>
    <row r="2" spans="2:85" ht="12.75" thickBot="1">
      <c r="M2" s="53"/>
      <c r="BY2" s="53"/>
      <c r="BZ2" s="53"/>
      <c r="CA2" s="53"/>
      <c r="CB2" s="53"/>
      <c r="CC2" s="53"/>
      <c r="CD2" s="53"/>
      <c r="CE2" s="53"/>
      <c r="CF2" s="53"/>
      <c r="CG2" s="53"/>
    </row>
    <row r="3" spans="2:85" ht="15" customHeight="1">
      <c r="B3" s="171" t="s">
        <v>21</v>
      </c>
      <c r="H3" s="83" t="s">
        <v>22</v>
      </c>
      <c r="I3" s="83" t="s">
        <v>22</v>
      </c>
      <c r="J3" s="83" t="s">
        <v>22</v>
      </c>
      <c r="K3" s="83" t="s">
        <v>22</v>
      </c>
      <c r="L3" s="83" t="s">
        <v>22</v>
      </c>
      <c r="M3" s="83" t="s">
        <v>22</v>
      </c>
      <c r="N3" s="83" t="s">
        <v>22</v>
      </c>
      <c r="P3" s="83" t="s">
        <v>22</v>
      </c>
      <c r="S3" s="83" t="s">
        <v>22</v>
      </c>
      <c r="T3" s="83" t="s">
        <v>22</v>
      </c>
      <c r="AF3" s="83" t="s">
        <v>22</v>
      </c>
      <c r="AG3" s="83" t="s">
        <v>22</v>
      </c>
      <c r="AH3" s="83" t="s">
        <v>22</v>
      </c>
      <c r="BA3" s="52"/>
      <c r="BB3" s="52"/>
      <c r="BC3" s="52"/>
      <c r="BD3" s="52"/>
      <c r="BE3" s="52"/>
      <c r="BF3" s="52"/>
      <c r="BG3" s="52"/>
      <c r="BH3" s="52"/>
      <c r="BI3" s="52"/>
      <c r="BJ3" s="52"/>
      <c r="BK3" s="52"/>
      <c r="BL3" s="52"/>
      <c r="BM3" s="52"/>
      <c r="BN3" s="52"/>
      <c r="BO3" s="52"/>
      <c r="BP3" s="52"/>
      <c r="BQ3" s="52"/>
      <c r="BR3" s="52"/>
      <c r="BS3" s="52"/>
      <c r="BT3" s="52"/>
      <c r="BU3" s="52"/>
      <c r="BV3" s="52"/>
      <c r="BW3" s="52"/>
      <c r="BX3" s="52"/>
      <c r="BY3" s="53"/>
      <c r="BZ3" s="53"/>
      <c r="CA3" s="53"/>
      <c r="CB3" s="53"/>
      <c r="CC3" s="53"/>
      <c r="CD3" s="53"/>
      <c r="CE3" s="53"/>
      <c r="CF3" s="53"/>
      <c r="CG3" s="53"/>
    </row>
    <row r="4" spans="2:85" ht="12.75" customHeight="1">
      <c r="B4" s="172"/>
      <c r="D4" s="52" t="s">
        <v>23</v>
      </c>
      <c r="F4" s="180" t="s">
        <v>24</v>
      </c>
      <c r="G4" s="169" t="s">
        <v>25</v>
      </c>
      <c r="H4" s="169" t="s">
        <v>26</v>
      </c>
      <c r="I4" s="169" t="s">
        <v>27</v>
      </c>
      <c r="J4" s="169" t="s">
        <v>28</v>
      </c>
      <c r="K4" s="169" t="s">
        <v>29</v>
      </c>
      <c r="L4" s="169" t="s">
        <v>30</v>
      </c>
      <c r="M4" s="169" t="s">
        <v>31</v>
      </c>
      <c r="N4" s="169" t="s">
        <v>32</v>
      </c>
      <c r="O4" s="169" t="s">
        <v>33</v>
      </c>
      <c r="P4" s="169" t="s">
        <v>34</v>
      </c>
      <c r="Q4" s="169" t="s">
        <v>35</v>
      </c>
      <c r="R4" s="169" t="s">
        <v>36</v>
      </c>
      <c r="S4" s="169" t="s">
        <v>37</v>
      </c>
      <c r="T4" s="169" t="s">
        <v>38</v>
      </c>
      <c r="U4" s="182" t="s">
        <v>39</v>
      </c>
      <c r="V4" s="183"/>
      <c r="W4" s="183"/>
      <c r="X4" s="184"/>
      <c r="Y4" s="185" t="s">
        <v>40</v>
      </c>
      <c r="Z4" s="186"/>
      <c r="AA4" s="187"/>
      <c r="AB4" s="188" t="s">
        <v>41</v>
      </c>
      <c r="AC4" s="189"/>
      <c r="AD4" s="189"/>
      <c r="AE4" s="190"/>
      <c r="AF4" s="174" t="s">
        <v>42</v>
      </c>
      <c r="AG4" s="175"/>
      <c r="AH4" s="176"/>
      <c r="AI4" s="177" t="s">
        <v>43</v>
      </c>
      <c r="AJ4" s="178"/>
      <c r="AK4" s="179"/>
      <c r="AS4" s="53" t="s">
        <v>44</v>
      </c>
      <c r="AT4" s="166" t="s">
        <v>45</v>
      </c>
      <c r="AU4" s="167"/>
      <c r="AV4" s="167"/>
      <c r="AW4" s="167"/>
      <c r="AX4" s="167"/>
      <c r="AY4" s="168"/>
      <c r="BB4" s="52"/>
      <c r="BC4" s="52"/>
      <c r="BD4" s="52"/>
      <c r="BE4" s="52"/>
      <c r="BF4" s="52"/>
      <c r="BG4" s="52"/>
      <c r="BH4" s="52"/>
      <c r="BI4" s="52"/>
      <c r="BJ4" s="52"/>
      <c r="BK4" s="52"/>
      <c r="BL4" s="52"/>
      <c r="BM4" s="52"/>
      <c r="BN4" s="52"/>
      <c r="BO4" s="52"/>
      <c r="BP4" s="52"/>
      <c r="BQ4" s="52"/>
      <c r="BR4" s="52"/>
      <c r="BS4" s="52"/>
      <c r="BT4" s="52"/>
      <c r="BU4" s="52"/>
      <c r="BV4" s="52"/>
      <c r="BW4" s="52"/>
      <c r="BX4" s="52"/>
    </row>
    <row r="5" spans="2:85" ht="24">
      <c r="B5" s="172"/>
      <c r="F5" s="181"/>
      <c r="G5" s="170"/>
      <c r="H5" s="170"/>
      <c r="I5" s="170"/>
      <c r="J5" s="170"/>
      <c r="K5" s="170"/>
      <c r="L5" s="170"/>
      <c r="M5" s="170"/>
      <c r="N5" s="170"/>
      <c r="O5" s="170"/>
      <c r="P5" s="170"/>
      <c r="Q5" s="170"/>
      <c r="R5" s="170"/>
      <c r="S5" s="170"/>
      <c r="T5" s="170"/>
      <c r="U5" s="54" t="s">
        <v>46</v>
      </c>
      <c r="V5" s="54" t="s">
        <v>47</v>
      </c>
      <c r="W5" s="54" t="s">
        <v>48</v>
      </c>
      <c r="X5" s="54" t="s">
        <v>49</v>
      </c>
      <c r="Y5" s="54" t="s">
        <v>50</v>
      </c>
      <c r="Z5" s="54" t="s">
        <v>51</v>
      </c>
      <c r="AA5" s="54" t="s">
        <v>52</v>
      </c>
      <c r="AB5" s="54" t="s">
        <v>53</v>
      </c>
      <c r="AC5" s="54" t="s">
        <v>54</v>
      </c>
      <c r="AD5" s="54" t="s">
        <v>55</v>
      </c>
      <c r="AE5" s="54" t="s">
        <v>56</v>
      </c>
      <c r="AF5" s="54" t="s">
        <v>57</v>
      </c>
      <c r="AG5" s="54" t="s">
        <v>58</v>
      </c>
      <c r="AH5" s="54" t="s">
        <v>59</v>
      </c>
      <c r="AI5" s="54" t="s">
        <v>60</v>
      </c>
      <c r="AJ5" s="54" t="s">
        <v>61</v>
      </c>
      <c r="AK5" s="54" t="s">
        <v>62</v>
      </c>
      <c r="AL5" s="54" t="s">
        <v>63</v>
      </c>
      <c r="AM5" s="54" t="s">
        <v>64</v>
      </c>
      <c r="AN5" s="79"/>
      <c r="AO5" s="79"/>
      <c r="AP5" s="79"/>
      <c r="AQ5" s="79"/>
      <c r="AR5" s="79"/>
      <c r="AS5" s="53" t="s">
        <v>65</v>
      </c>
      <c r="AT5" s="54" t="s">
        <v>66</v>
      </c>
      <c r="AU5" s="54" t="s">
        <v>67</v>
      </c>
      <c r="AV5" s="54" t="s">
        <v>68</v>
      </c>
      <c r="AW5" s="66" t="s">
        <v>69</v>
      </c>
      <c r="AX5" s="66" t="s">
        <v>70</v>
      </c>
      <c r="AY5" s="54" t="s">
        <v>71</v>
      </c>
      <c r="BB5" s="52"/>
      <c r="BC5" s="52"/>
      <c r="BD5" s="52"/>
      <c r="BE5" s="52"/>
      <c r="BF5" s="52"/>
      <c r="BG5" s="52"/>
      <c r="BH5" s="52"/>
      <c r="BI5" s="52"/>
      <c r="BJ5" s="52"/>
      <c r="BK5" s="52"/>
      <c r="BL5" s="52"/>
      <c r="BM5" s="52"/>
      <c r="BN5" s="52"/>
      <c r="BO5" s="52"/>
      <c r="BP5" s="52"/>
      <c r="BQ5" s="52"/>
      <c r="BR5" s="52"/>
      <c r="BS5" s="52"/>
      <c r="BT5" s="52"/>
      <c r="BU5" s="52"/>
      <c r="BV5" s="52"/>
      <c r="BW5" s="52"/>
      <c r="BX5" s="52"/>
    </row>
    <row r="6" spans="2:85" ht="12.75" thickBot="1">
      <c r="B6" s="173"/>
      <c r="G6" s="63"/>
      <c r="H6" s="62"/>
      <c r="I6" s="63"/>
      <c r="J6" s="63"/>
      <c r="K6" s="63"/>
      <c r="L6" s="63"/>
      <c r="M6" s="63"/>
      <c r="N6" s="62"/>
      <c r="O6" s="62"/>
      <c r="P6" s="62"/>
      <c r="Q6" s="62"/>
      <c r="R6" s="63"/>
      <c r="S6" s="63"/>
      <c r="T6" s="63"/>
      <c r="U6" s="63" t="s">
        <v>72</v>
      </c>
      <c r="V6" s="63" t="s">
        <v>73</v>
      </c>
      <c r="W6" s="63" t="s">
        <v>74</v>
      </c>
      <c r="X6" s="63" t="s">
        <v>2</v>
      </c>
      <c r="Y6" s="63"/>
      <c r="Z6" s="63"/>
      <c r="AA6" s="71"/>
      <c r="AC6" s="53" t="s">
        <v>75</v>
      </c>
      <c r="AE6" s="53" t="s">
        <v>76</v>
      </c>
      <c r="AF6" s="63"/>
      <c r="AG6" s="63"/>
      <c r="AH6" s="63"/>
      <c r="AI6" s="63"/>
      <c r="AJ6" s="63"/>
      <c r="AK6" s="80"/>
      <c r="AL6" s="63"/>
      <c r="AM6" s="63"/>
      <c r="AN6" s="63"/>
      <c r="AO6" s="63"/>
      <c r="AP6" s="63"/>
      <c r="AQ6" s="63"/>
      <c r="AR6" s="63"/>
      <c r="AS6" s="53" t="s">
        <v>77</v>
      </c>
      <c r="AT6" s="65"/>
      <c r="AU6" s="63"/>
      <c r="AV6" s="63"/>
      <c r="AW6" s="63"/>
      <c r="AX6" s="63"/>
      <c r="AY6" s="64"/>
    </row>
    <row r="7" spans="2:85">
      <c r="D7" s="52" t="s">
        <v>78</v>
      </c>
      <c r="F7" s="73" t="s">
        <v>79</v>
      </c>
      <c r="G7" s="53" t="s">
        <v>80</v>
      </c>
      <c r="H7" s="53" t="s">
        <v>81</v>
      </c>
      <c r="I7" s="53" t="s">
        <v>82</v>
      </c>
      <c r="J7" s="61" t="s">
        <v>83</v>
      </c>
      <c r="K7" s="53">
        <v>101</v>
      </c>
      <c r="L7" s="53" t="s">
        <v>84</v>
      </c>
      <c r="M7" s="52" t="s">
        <v>85</v>
      </c>
      <c r="N7" s="52" t="s">
        <v>86</v>
      </c>
      <c r="O7" s="53" t="s">
        <v>87</v>
      </c>
      <c r="P7" s="53" t="s">
        <v>88</v>
      </c>
      <c r="Q7" s="53" t="s">
        <v>89</v>
      </c>
      <c r="R7" s="53" t="s">
        <v>90</v>
      </c>
      <c r="S7" s="53" t="s">
        <v>91</v>
      </c>
      <c r="T7" s="53" t="s">
        <v>91</v>
      </c>
      <c r="X7" s="53" t="s">
        <v>92</v>
      </c>
      <c r="Y7" s="53" t="s">
        <v>93</v>
      </c>
      <c r="Z7" s="53" t="s">
        <v>94</v>
      </c>
      <c r="AA7" s="53" t="s">
        <v>95</v>
      </c>
      <c r="AF7" s="53" t="s">
        <v>96</v>
      </c>
      <c r="AG7" s="53" t="s">
        <v>96</v>
      </c>
      <c r="AH7" s="53" t="s">
        <v>96</v>
      </c>
      <c r="AI7" s="53" t="s">
        <v>96</v>
      </c>
      <c r="AJ7" s="53" t="s">
        <v>96</v>
      </c>
      <c r="AK7" s="53" t="s">
        <v>96</v>
      </c>
      <c r="AL7" s="63"/>
    </row>
    <row r="8" spans="2:85">
      <c r="D8" s="52" t="s">
        <v>78</v>
      </c>
      <c r="F8" s="73" t="s">
        <v>97</v>
      </c>
      <c r="G8" s="53" t="s">
        <v>98</v>
      </c>
      <c r="H8" s="53" t="s">
        <v>99</v>
      </c>
      <c r="I8" s="53" t="s">
        <v>82</v>
      </c>
      <c r="J8" s="61" t="s">
        <v>83</v>
      </c>
      <c r="K8" s="53">
        <v>101</v>
      </c>
      <c r="L8" s="53" t="s">
        <v>84</v>
      </c>
      <c r="M8" s="52" t="s">
        <v>100</v>
      </c>
      <c r="N8" s="52" t="s">
        <v>100</v>
      </c>
      <c r="O8" s="53" t="s">
        <v>101</v>
      </c>
      <c r="P8" s="53" t="s">
        <v>102</v>
      </c>
      <c r="Q8" s="53" t="s">
        <v>89</v>
      </c>
      <c r="R8" s="74">
        <v>0.5</v>
      </c>
      <c r="S8" s="53" t="s">
        <v>103</v>
      </c>
      <c r="T8" s="53" t="s">
        <v>2</v>
      </c>
      <c r="X8" s="52"/>
      <c r="AB8" s="53" t="s">
        <v>104</v>
      </c>
      <c r="AC8" s="53" t="s">
        <v>105</v>
      </c>
      <c r="AD8" s="53" t="s">
        <v>106</v>
      </c>
      <c r="AE8" s="53">
        <v>45</v>
      </c>
      <c r="AF8" s="53" t="s">
        <v>107</v>
      </c>
      <c r="AG8" s="53" t="s">
        <v>107</v>
      </c>
      <c r="AH8" s="53" t="s">
        <v>107</v>
      </c>
      <c r="AI8" s="53" t="s">
        <v>107</v>
      </c>
      <c r="AJ8" s="53" t="s">
        <v>107</v>
      </c>
      <c r="AK8" s="53" t="s">
        <v>107</v>
      </c>
    </row>
    <row r="9" spans="2:85">
      <c r="D9" s="52" t="s">
        <v>78</v>
      </c>
      <c r="F9" s="73" t="s">
        <v>108</v>
      </c>
      <c r="G9" s="53" t="s">
        <v>109</v>
      </c>
      <c r="H9" s="53" t="s">
        <v>99</v>
      </c>
      <c r="I9" s="53" t="s">
        <v>82</v>
      </c>
      <c r="J9" s="61" t="s">
        <v>83</v>
      </c>
      <c r="K9" s="53">
        <v>101</v>
      </c>
      <c r="L9" s="53" t="s">
        <v>84</v>
      </c>
      <c r="M9" s="52" t="s">
        <v>100</v>
      </c>
      <c r="N9" s="52" t="s">
        <v>100</v>
      </c>
      <c r="O9" s="53" t="s">
        <v>101</v>
      </c>
      <c r="P9" s="53" t="s">
        <v>102</v>
      </c>
      <c r="Q9" s="53" t="s">
        <v>89</v>
      </c>
      <c r="R9" s="74">
        <v>0.5</v>
      </c>
      <c r="S9" s="53" t="s">
        <v>103</v>
      </c>
      <c r="T9" s="53" t="s">
        <v>2</v>
      </c>
      <c r="AB9" s="53" t="s">
        <v>104</v>
      </c>
      <c r="AC9" s="53" t="s">
        <v>105</v>
      </c>
      <c r="AD9" s="53" t="s">
        <v>106</v>
      </c>
      <c r="AE9" s="53">
        <v>45</v>
      </c>
      <c r="AF9" s="53" t="s">
        <v>107</v>
      </c>
      <c r="AG9" s="53" t="s">
        <v>107</v>
      </c>
      <c r="AH9" s="53" t="s">
        <v>107</v>
      </c>
      <c r="AI9" s="53" t="s">
        <v>107</v>
      </c>
      <c r="AJ9" s="53" t="s">
        <v>107</v>
      </c>
      <c r="AK9" s="53" t="s">
        <v>107</v>
      </c>
    </row>
    <row r="10" spans="2:85">
      <c r="D10" s="52" t="s">
        <v>78</v>
      </c>
      <c r="F10" s="73" t="s">
        <v>110</v>
      </c>
      <c r="G10" s="53" t="s">
        <v>111</v>
      </c>
      <c r="H10" s="53" t="s">
        <v>99</v>
      </c>
      <c r="I10" s="53" t="s">
        <v>82</v>
      </c>
      <c r="J10" s="61" t="s">
        <v>83</v>
      </c>
      <c r="K10" s="53">
        <v>101</v>
      </c>
      <c r="L10" s="53" t="s">
        <v>84</v>
      </c>
      <c r="M10" s="52" t="s">
        <v>100</v>
      </c>
      <c r="N10" s="52" t="s">
        <v>100</v>
      </c>
      <c r="O10" s="53" t="s">
        <v>101</v>
      </c>
      <c r="P10" s="53" t="s">
        <v>102</v>
      </c>
      <c r="Q10" s="53" t="s">
        <v>89</v>
      </c>
      <c r="R10" s="74">
        <v>0.5</v>
      </c>
      <c r="S10" s="53" t="s">
        <v>103</v>
      </c>
      <c r="T10" s="53" t="s">
        <v>2</v>
      </c>
      <c r="AB10" s="53" t="s">
        <v>104</v>
      </c>
      <c r="AC10" s="53" t="s">
        <v>105</v>
      </c>
      <c r="AD10" s="53" t="s">
        <v>106</v>
      </c>
      <c r="AE10" s="53">
        <v>45</v>
      </c>
      <c r="AF10" s="53" t="s">
        <v>107</v>
      </c>
      <c r="AG10" s="53" t="s">
        <v>107</v>
      </c>
      <c r="AH10" s="53" t="s">
        <v>107</v>
      </c>
      <c r="AI10" s="53" t="s">
        <v>107</v>
      </c>
      <c r="AJ10" s="53" t="s">
        <v>107</v>
      </c>
      <c r="AK10" s="53" t="s">
        <v>107</v>
      </c>
    </row>
    <row r="11" spans="2:85" ht="102" customHeight="1">
      <c r="L11" s="84" t="s">
        <v>112</v>
      </c>
      <c r="O11" s="81" t="s">
        <v>113</v>
      </c>
      <c r="Q11" s="81" t="s">
        <v>114</v>
      </c>
      <c r="T11" s="82" t="s">
        <v>115</v>
      </c>
      <c r="U11" s="82" t="s">
        <v>116</v>
      </c>
      <c r="V11" s="82" t="s">
        <v>117</v>
      </c>
      <c r="W11" s="82" t="s">
        <v>118</v>
      </c>
      <c r="AF11" s="82" t="s">
        <v>119</v>
      </c>
      <c r="AG11" s="82" t="s">
        <v>120</v>
      </c>
      <c r="AH11" s="82" t="s">
        <v>121</v>
      </c>
      <c r="AI11" s="82" t="s">
        <v>122</v>
      </c>
      <c r="AJ11" s="82" t="s">
        <v>123</v>
      </c>
      <c r="AK11" s="82" t="s">
        <v>123</v>
      </c>
      <c r="AM11" s="84" t="s">
        <v>124</v>
      </c>
    </row>
    <row r="12" spans="2:85" ht="30">
      <c r="AG12" s="82" t="s">
        <v>125</v>
      </c>
    </row>
    <row r="15" spans="2:85" ht="60">
      <c r="J15" s="78" t="s">
        <v>126</v>
      </c>
      <c r="N15" s="78" t="s">
        <v>127</v>
      </c>
      <c r="P15" s="78" t="s">
        <v>128</v>
      </c>
      <c r="T15" s="78" t="s">
        <v>129</v>
      </c>
    </row>
    <row r="16" spans="2:85">
      <c r="J16" s="77"/>
    </row>
    <row r="17" spans="13:13">
      <c r="M17" s="55" t="s">
        <v>31</v>
      </c>
    </row>
    <row r="18" spans="13:13">
      <c r="M18" s="57" t="s">
        <v>130</v>
      </c>
    </row>
    <row r="19" spans="13:13">
      <c r="M19" s="58" t="s">
        <v>131</v>
      </c>
    </row>
    <row r="20" spans="13:13">
      <c r="M20" s="58" t="s">
        <v>132</v>
      </c>
    </row>
    <row r="21" spans="13:13">
      <c r="M21" s="58" t="s">
        <v>133</v>
      </c>
    </row>
    <row r="22" spans="13:13">
      <c r="M22" s="59" t="s">
        <v>134</v>
      </c>
    </row>
  </sheetData>
  <mergeCells count="22">
    <mergeCell ref="J4:J5"/>
    <mergeCell ref="M4:M5"/>
    <mergeCell ref="AB4:AE4"/>
    <mergeCell ref="P4:P5"/>
    <mergeCell ref="L4:L5"/>
    <mergeCell ref="K4:K5"/>
    <mergeCell ref="AT4:AY4"/>
    <mergeCell ref="G4:G5"/>
    <mergeCell ref="B3:B6"/>
    <mergeCell ref="AF4:AH4"/>
    <mergeCell ref="AI4:AK4"/>
    <mergeCell ref="F4:F5"/>
    <mergeCell ref="U4:X4"/>
    <mergeCell ref="Y4:AA4"/>
    <mergeCell ref="T4:T5"/>
    <mergeCell ref="S4:S5"/>
    <mergeCell ref="I4:I5"/>
    <mergeCell ref="H4:H5"/>
    <mergeCell ref="R4:R5"/>
    <mergeCell ref="Q4:Q5"/>
    <mergeCell ref="O4:O5"/>
    <mergeCell ref="N4:N5"/>
  </mergeCells>
  <phoneticPr fontId="18" type="noConversion"/>
  <pageMargins left="0.25" right="0.25" top="0.75" bottom="0.75" header="0.3" footer="0.3"/>
  <pageSetup paperSize="8" scale="20" fitToHeight="0" orientation="landscape" r:id="rId1"/>
  <headerFooter>
    <oddFooter>&amp;CAir Products Internal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7D1B4-D334-43AD-9894-A24B68BB23D4}">
  <dimension ref="A1:L27"/>
  <sheetViews>
    <sheetView view="pageBreakPreview" topLeftCell="A4" zoomScale="85" zoomScaleNormal="110" zoomScaleSheetLayoutView="85" zoomScalePageLayoutView="60" workbookViewId="0">
      <selection activeCell="D34" sqref="D34:D35"/>
    </sheetView>
  </sheetViews>
  <sheetFormatPr defaultColWidth="9.28515625" defaultRowHeight="15"/>
  <cols>
    <col min="1" max="1" width="7" style="88" customWidth="1"/>
    <col min="2" max="2" width="7.7109375" style="88" customWidth="1"/>
    <col min="3" max="3" width="7.28515625" style="88" customWidth="1"/>
    <col min="4" max="4" width="14.28515625" style="88" customWidth="1"/>
    <col min="5" max="5" width="20.5703125" style="88" customWidth="1"/>
    <col min="6" max="6" width="22.7109375" style="88" customWidth="1"/>
    <col min="7" max="7" width="27.7109375" style="88" customWidth="1"/>
    <col min="8" max="10" width="12" style="88" customWidth="1"/>
    <col min="11" max="11" width="6" style="88" customWidth="1"/>
    <col min="12" max="12" width="4.28515625" style="88" customWidth="1"/>
    <col min="13" max="16384" width="9.28515625" style="88"/>
  </cols>
  <sheetData>
    <row r="1" spans="1:12" ht="3.75" customHeight="1"/>
    <row r="2" spans="1:12">
      <c r="A2" s="201" t="s">
        <v>376</v>
      </c>
      <c r="B2" s="202"/>
      <c r="C2" s="202"/>
      <c r="D2" s="203"/>
      <c r="E2" s="203"/>
      <c r="F2" s="203"/>
      <c r="G2" s="89" t="s">
        <v>377</v>
      </c>
      <c r="H2" s="90" t="s">
        <v>456</v>
      </c>
      <c r="I2" s="90"/>
      <c r="J2" s="90"/>
      <c r="K2" s="89" t="s">
        <v>378</v>
      </c>
      <c r="L2" s="91" t="s">
        <v>79</v>
      </c>
    </row>
    <row r="3" spans="1:12">
      <c r="A3" s="92"/>
      <c r="B3" s="93"/>
      <c r="C3" s="93"/>
      <c r="D3" s="93"/>
      <c r="E3" s="93"/>
      <c r="F3" s="93"/>
      <c r="G3" s="93"/>
      <c r="H3" s="93"/>
      <c r="I3" s="93"/>
      <c r="L3" s="94"/>
    </row>
    <row r="4" spans="1:12">
      <c r="A4" s="92"/>
      <c r="B4" s="93"/>
      <c r="C4" s="93"/>
      <c r="D4" s="93"/>
      <c r="E4" s="93"/>
      <c r="F4" s="93"/>
      <c r="G4" s="93"/>
      <c r="H4" s="93"/>
      <c r="I4" s="93"/>
      <c r="L4" s="94"/>
    </row>
    <row r="5" spans="1:12" ht="15.75">
      <c r="A5" s="95"/>
      <c r="L5" s="94"/>
    </row>
    <row r="6" spans="1:12" ht="15" customHeight="1">
      <c r="A6" s="96"/>
      <c r="B6" s="204" t="s">
        <v>352</v>
      </c>
      <c r="C6" s="204"/>
      <c r="D6" s="204"/>
      <c r="E6" s="204"/>
      <c r="F6" s="204"/>
      <c r="G6" s="204"/>
      <c r="H6" s="204"/>
      <c r="I6" s="204"/>
      <c r="J6" s="204"/>
      <c r="L6" s="94"/>
    </row>
    <row r="7" spans="1:12" ht="40.5" customHeight="1">
      <c r="A7" s="96"/>
      <c r="B7" s="204"/>
      <c r="C7" s="204"/>
      <c r="D7" s="204"/>
      <c r="E7" s="204"/>
      <c r="F7" s="204"/>
      <c r="G7" s="204"/>
      <c r="H7" s="204"/>
      <c r="I7" s="204"/>
      <c r="J7" s="204"/>
      <c r="L7" s="94"/>
    </row>
    <row r="8" spans="1:12" s="98" customFormat="1" ht="12.75">
      <c r="A8" s="97"/>
      <c r="L8" s="99"/>
    </row>
    <row r="9" spans="1:12">
      <c r="A9" s="96"/>
      <c r="B9" s="100" t="s">
        <v>379</v>
      </c>
      <c r="L9" s="94"/>
    </row>
    <row r="10" spans="1:12" ht="83.25" customHeight="1">
      <c r="A10" s="96"/>
      <c r="B10" s="205" t="s">
        <v>461</v>
      </c>
      <c r="C10" s="205"/>
      <c r="D10" s="205"/>
      <c r="E10" s="205"/>
      <c r="F10" s="205"/>
      <c r="G10" s="205"/>
      <c r="H10" s="205"/>
      <c r="I10" s="205"/>
      <c r="J10" s="205"/>
      <c r="L10" s="94"/>
    </row>
    <row r="11" spans="1:12" ht="25.5">
      <c r="A11" s="101"/>
      <c r="L11" s="94"/>
    </row>
    <row r="12" spans="1:12">
      <c r="A12" s="96"/>
      <c r="B12" s="100" t="s">
        <v>380</v>
      </c>
      <c r="L12" s="94"/>
    </row>
    <row r="13" spans="1:12" ht="23.25">
      <c r="A13" s="96"/>
      <c r="B13" s="102" t="s">
        <v>462</v>
      </c>
      <c r="L13" s="94"/>
    </row>
    <row r="14" spans="1:12" ht="26.25">
      <c r="A14" s="103"/>
      <c r="L14" s="94"/>
    </row>
    <row r="15" spans="1:12" ht="26.25">
      <c r="A15" s="96"/>
      <c r="B15" s="206" t="s">
        <v>453</v>
      </c>
      <c r="C15" s="206"/>
      <c r="D15" s="206"/>
      <c r="E15" s="206"/>
      <c r="F15" s="104">
        <v>50034819</v>
      </c>
      <c r="G15" s="105"/>
      <c r="H15" s="105"/>
      <c r="I15" s="105"/>
      <c r="L15" s="94"/>
    </row>
    <row r="16" spans="1:12" ht="15.75">
      <c r="A16" s="106"/>
      <c r="L16" s="94"/>
    </row>
    <row r="17" spans="1:12">
      <c r="A17" s="96"/>
      <c r="L17" s="94"/>
    </row>
    <row r="18" spans="1:12" ht="15.75" customHeight="1">
      <c r="A18" s="96"/>
      <c r="B18" s="198" t="s">
        <v>381</v>
      </c>
      <c r="C18" s="199"/>
      <c r="D18" s="199"/>
      <c r="E18" s="199"/>
      <c r="F18" s="199"/>
      <c r="G18" s="199"/>
      <c r="H18" s="199"/>
      <c r="I18" s="199"/>
      <c r="J18" s="200"/>
      <c r="L18" s="94"/>
    </row>
    <row r="19" spans="1:12">
      <c r="A19" s="96"/>
      <c r="B19" s="107" t="s">
        <v>382</v>
      </c>
      <c r="C19" s="107" t="s">
        <v>383</v>
      </c>
      <c r="D19" s="107" t="s">
        <v>384</v>
      </c>
      <c r="E19" s="192" t="s">
        <v>167</v>
      </c>
      <c r="F19" s="192"/>
      <c r="G19" s="192"/>
      <c r="H19" s="107" t="s">
        <v>385</v>
      </c>
      <c r="I19" s="107" t="s">
        <v>386</v>
      </c>
      <c r="J19" s="107" t="s">
        <v>387</v>
      </c>
      <c r="L19" s="94"/>
    </row>
    <row r="20" spans="1:12">
      <c r="A20" s="96"/>
      <c r="B20" s="108" t="s">
        <v>457</v>
      </c>
      <c r="C20" s="109"/>
      <c r="D20" s="110">
        <v>45453</v>
      </c>
      <c r="E20" s="193" t="s">
        <v>454</v>
      </c>
      <c r="F20" s="194"/>
      <c r="G20" s="195"/>
      <c r="H20" s="109" t="s">
        <v>455</v>
      </c>
      <c r="I20" s="109"/>
      <c r="J20" s="109"/>
      <c r="L20" s="94"/>
    </row>
    <row r="21" spans="1:12">
      <c r="A21" s="96"/>
      <c r="B21" s="108"/>
      <c r="C21" s="132"/>
      <c r="D21" s="110"/>
      <c r="E21" s="193"/>
      <c r="F21" s="194"/>
      <c r="G21" s="195"/>
      <c r="H21" s="132"/>
      <c r="I21" s="132"/>
      <c r="J21" s="109"/>
      <c r="L21" s="94"/>
    </row>
    <row r="22" spans="1:12">
      <c r="A22" s="96"/>
      <c r="B22" s="108"/>
      <c r="C22" s="109"/>
      <c r="D22" s="110"/>
      <c r="E22" s="193"/>
      <c r="F22" s="194"/>
      <c r="G22" s="195"/>
      <c r="H22" s="133"/>
      <c r="I22" s="133"/>
      <c r="J22" s="109"/>
      <c r="L22" s="94"/>
    </row>
    <row r="23" spans="1:12" ht="19.5" customHeight="1">
      <c r="A23" s="96"/>
      <c r="B23" s="108"/>
      <c r="C23" s="109"/>
      <c r="D23" s="109"/>
      <c r="E23" s="196"/>
      <c r="F23" s="196"/>
      <c r="G23" s="196"/>
      <c r="H23" s="109"/>
      <c r="I23" s="109"/>
      <c r="J23" s="109"/>
      <c r="L23" s="94"/>
    </row>
    <row r="24" spans="1:12" ht="19.5" customHeight="1">
      <c r="A24" s="96"/>
      <c r="B24" s="111"/>
      <c r="C24" s="112"/>
      <c r="D24" s="112"/>
      <c r="E24" s="197"/>
      <c r="F24" s="197"/>
      <c r="G24" s="197"/>
      <c r="H24" s="112"/>
      <c r="I24" s="113"/>
      <c r="J24" s="113"/>
      <c r="L24" s="94"/>
    </row>
    <row r="25" spans="1:12">
      <c r="A25" s="96"/>
      <c r="L25" s="94"/>
    </row>
    <row r="26" spans="1:12">
      <c r="A26" s="114"/>
      <c r="B26" s="115"/>
      <c r="C26" s="115"/>
      <c r="D26" s="115"/>
      <c r="E26" s="115"/>
      <c r="F26" s="115"/>
      <c r="G26" s="115"/>
      <c r="H26" s="115"/>
      <c r="I26" s="115"/>
      <c r="J26" s="115"/>
      <c r="K26" s="115"/>
      <c r="L26" s="116"/>
    </row>
    <row r="27" spans="1:12" ht="51.75" customHeight="1">
      <c r="A27" s="191" t="s">
        <v>388</v>
      </c>
      <c r="B27" s="191"/>
      <c r="C27" s="191"/>
      <c r="D27" s="191"/>
      <c r="E27" s="191"/>
      <c r="F27" s="191"/>
      <c r="G27" s="191"/>
      <c r="H27" s="191"/>
      <c r="I27" s="191"/>
      <c r="J27" s="191"/>
      <c r="K27" s="191"/>
      <c r="L27" s="191"/>
    </row>
  </sheetData>
  <mergeCells count="13">
    <mergeCell ref="B18:J18"/>
    <mergeCell ref="A2:C2"/>
    <mergeCell ref="D2:F2"/>
    <mergeCell ref="B6:J7"/>
    <mergeCell ref="B10:J10"/>
    <mergeCell ref="B15:E15"/>
    <mergeCell ref="A27:L27"/>
    <mergeCell ref="E19:G19"/>
    <mergeCell ref="E20:G20"/>
    <mergeCell ref="E21:G21"/>
    <mergeCell ref="E22:G22"/>
    <mergeCell ref="E23:G23"/>
    <mergeCell ref="E24:G24"/>
  </mergeCells>
  <printOptions horizontalCentered="1" verticalCentered="1"/>
  <pageMargins left="0.51181102362204722" right="0.51181102362204722" top="0.94488188976377963" bottom="0.55118110236220474" header="0.31496062992125984" footer="0.31496062992125984"/>
  <pageSetup paperSize="9" scale="85" orientation="landscape" r:id="rId1"/>
  <headerFooter>
    <oddHeader xml:space="preserve">&amp;C&amp;G &amp;R
</oddHeader>
    <oddFoote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9B0E-409A-447B-A11E-68B2A529B2C5}">
  <sheetPr>
    <pageSetUpPr fitToPage="1"/>
  </sheetPr>
  <dimension ref="A2:T58"/>
  <sheetViews>
    <sheetView tabSelected="1" zoomScale="85" zoomScaleNormal="85" workbookViewId="0">
      <selection activeCell="L6" sqref="L6:L55"/>
    </sheetView>
  </sheetViews>
  <sheetFormatPr defaultColWidth="9.28515625" defaultRowHeight="14.25"/>
  <cols>
    <col min="1" max="1" width="15.5703125" style="85" customWidth="1"/>
    <col min="2" max="2" width="39.7109375" style="119" customWidth="1"/>
    <col min="3" max="3" width="7.28515625" style="118" customWidth="1"/>
    <col min="4" max="4" width="11.28515625" style="125" customWidth="1"/>
    <col min="5" max="5" width="10.7109375" style="125" customWidth="1"/>
    <col min="6" max="6" width="11.28515625" style="125" customWidth="1"/>
    <col min="7" max="9" width="10" style="125" customWidth="1"/>
    <col min="10" max="10" width="11.42578125" style="125" customWidth="1"/>
    <col min="11" max="13" width="10.28515625" style="125" customWidth="1"/>
    <col min="14" max="20" width="9.28515625" style="117"/>
    <col min="21" max="16384" width="9.28515625" style="86"/>
  </cols>
  <sheetData>
    <row r="2" spans="1:20" ht="18.75" thickBot="1">
      <c r="A2" s="87"/>
      <c r="B2" s="164" t="s">
        <v>477</v>
      </c>
    </row>
    <row r="3" spans="1:20" s="50" customFormat="1" ht="12.75">
      <c r="A3" s="216" t="s">
        <v>27</v>
      </c>
      <c r="B3" s="218" t="s">
        <v>351</v>
      </c>
      <c r="C3" s="223" t="s">
        <v>389</v>
      </c>
      <c r="D3" s="210" t="s">
        <v>474</v>
      </c>
      <c r="E3" s="211"/>
      <c r="F3" s="212"/>
      <c r="G3" s="220" t="s">
        <v>138</v>
      </c>
      <c r="H3" s="221"/>
      <c r="I3" s="221"/>
      <c r="J3" s="222"/>
      <c r="K3" s="213" t="s">
        <v>43</v>
      </c>
      <c r="L3" s="214"/>
      <c r="M3" s="215"/>
      <c r="N3" s="134"/>
      <c r="O3" s="134"/>
      <c r="P3" s="134"/>
      <c r="Q3" s="134"/>
      <c r="R3" s="134"/>
      <c r="S3" s="134"/>
      <c r="T3" s="134"/>
    </row>
    <row r="4" spans="1:20" s="50" customFormat="1" ht="51">
      <c r="A4" s="217"/>
      <c r="B4" s="219"/>
      <c r="C4" s="224"/>
      <c r="D4" s="138" t="s">
        <v>139</v>
      </c>
      <c r="E4" s="136" t="s">
        <v>140</v>
      </c>
      <c r="F4" s="137" t="s">
        <v>141</v>
      </c>
      <c r="G4" s="138" t="s">
        <v>139</v>
      </c>
      <c r="H4" s="136" t="s">
        <v>140</v>
      </c>
      <c r="I4" s="136" t="s">
        <v>141</v>
      </c>
      <c r="J4" s="137" t="s">
        <v>142</v>
      </c>
      <c r="K4" s="139" t="s">
        <v>143</v>
      </c>
      <c r="L4" s="140" t="s">
        <v>123</v>
      </c>
      <c r="M4" s="141" t="s">
        <v>440</v>
      </c>
      <c r="N4" s="134"/>
      <c r="O4" s="134"/>
      <c r="P4" s="134"/>
      <c r="Q4" s="134"/>
      <c r="R4" s="134"/>
      <c r="S4" s="134"/>
      <c r="T4" s="134"/>
    </row>
    <row r="5" spans="1:20" s="134" customFormat="1" ht="12.75">
      <c r="A5" s="158"/>
      <c r="B5" s="143"/>
      <c r="C5" s="144"/>
      <c r="D5" s="147" t="s">
        <v>348</v>
      </c>
      <c r="E5" s="145" t="s">
        <v>348</v>
      </c>
      <c r="F5" s="146" t="s">
        <v>348</v>
      </c>
      <c r="G5" s="147" t="s">
        <v>348</v>
      </c>
      <c r="H5" s="145" t="s">
        <v>348</v>
      </c>
      <c r="I5" s="145" t="s">
        <v>348</v>
      </c>
      <c r="J5" s="146" t="s">
        <v>348</v>
      </c>
      <c r="K5" s="147" t="s">
        <v>347</v>
      </c>
      <c r="L5" s="145" t="s">
        <v>347</v>
      </c>
      <c r="M5" s="146" t="s">
        <v>347</v>
      </c>
    </row>
    <row r="6" spans="1:20" s="149" customFormat="1" ht="15">
      <c r="A6" s="159" t="s">
        <v>358</v>
      </c>
      <c r="B6" s="142" t="s">
        <v>392</v>
      </c>
      <c r="C6" s="124">
        <v>1</v>
      </c>
      <c r="D6" s="128">
        <v>26796</v>
      </c>
      <c r="E6" s="126">
        <v>4440</v>
      </c>
      <c r="F6" s="127">
        <v>4795</v>
      </c>
      <c r="G6" s="128" t="s">
        <v>431</v>
      </c>
      <c r="H6" s="126" t="s">
        <v>431</v>
      </c>
      <c r="I6" s="126">
        <v>26796</v>
      </c>
      <c r="J6" s="127">
        <v>4000</v>
      </c>
      <c r="K6" s="128">
        <v>55000</v>
      </c>
      <c r="L6" s="148">
        <v>63300</v>
      </c>
      <c r="M6" s="135">
        <f t="shared" ref="M6:M18" si="0">+C6*L6</f>
        <v>63300</v>
      </c>
      <c r="Q6" s="150"/>
      <c r="R6" s="122"/>
      <c r="S6" s="150"/>
    </row>
    <row r="7" spans="1:20" s="149" customFormat="1" ht="15">
      <c r="A7" s="159" t="s">
        <v>359</v>
      </c>
      <c r="B7" s="142" t="s">
        <v>393</v>
      </c>
      <c r="C7" s="124">
        <v>1</v>
      </c>
      <c r="D7" s="128">
        <v>14100</v>
      </c>
      <c r="E7" s="126">
        <v>4480</v>
      </c>
      <c r="F7" s="127">
        <v>4420</v>
      </c>
      <c r="G7" s="128" t="s">
        <v>431</v>
      </c>
      <c r="H7" s="126" t="s">
        <v>431</v>
      </c>
      <c r="I7" s="126">
        <v>16100</v>
      </c>
      <c r="J7" s="127">
        <v>4600</v>
      </c>
      <c r="K7" s="128">
        <v>22500</v>
      </c>
      <c r="L7" s="148">
        <v>31600</v>
      </c>
      <c r="M7" s="135">
        <f t="shared" si="0"/>
        <v>31600</v>
      </c>
      <c r="Q7" s="150"/>
      <c r="R7" s="122"/>
      <c r="S7" s="150"/>
    </row>
    <row r="8" spans="1:20" s="149" customFormat="1" ht="15">
      <c r="A8" s="159" t="s">
        <v>429</v>
      </c>
      <c r="B8" s="142" t="s">
        <v>452</v>
      </c>
      <c r="C8" s="124">
        <v>2</v>
      </c>
      <c r="D8" s="128">
        <v>26000</v>
      </c>
      <c r="E8" s="126">
        <v>3715</v>
      </c>
      <c r="F8" s="127">
        <v>4363</v>
      </c>
      <c r="G8" s="128">
        <v>26000</v>
      </c>
      <c r="H8" s="126" t="s">
        <v>439</v>
      </c>
      <c r="I8" s="126" t="s">
        <v>439</v>
      </c>
      <c r="J8" s="127">
        <v>3250</v>
      </c>
      <c r="K8" s="128">
        <f>+M8</f>
        <v>140000</v>
      </c>
      <c r="L8" s="148">
        <v>70000</v>
      </c>
      <c r="M8" s="135">
        <f t="shared" si="0"/>
        <v>140000</v>
      </c>
      <c r="Q8" s="150"/>
      <c r="R8" s="122"/>
      <c r="S8" s="150"/>
    </row>
    <row r="9" spans="1:20" s="149" customFormat="1" ht="15">
      <c r="A9" s="159" t="s">
        <v>350</v>
      </c>
      <c r="B9" s="142" t="s">
        <v>432</v>
      </c>
      <c r="C9" s="124">
        <v>1</v>
      </c>
      <c r="D9" s="128">
        <f t="shared" ref="D9:F10" si="1">G9*1.1</f>
        <v>5729.9000000000005</v>
      </c>
      <c r="E9" s="126">
        <f t="shared" si="1"/>
        <v>4840</v>
      </c>
      <c r="F9" s="127">
        <f t="shared" si="1"/>
        <v>3939.1000000000004</v>
      </c>
      <c r="G9" s="128">
        <v>5209</v>
      </c>
      <c r="H9" s="126">
        <v>4400</v>
      </c>
      <c r="I9" s="126">
        <v>3581</v>
      </c>
      <c r="J9" s="127" t="s">
        <v>431</v>
      </c>
      <c r="K9" s="128">
        <v>36300</v>
      </c>
      <c r="L9" s="126">
        <f>K9*1.1</f>
        <v>39930</v>
      </c>
      <c r="M9" s="135">
        <f t="shared" si="0"/>
        <v>39930</v>
      </c>
      <c r="Q9" s="150"/>
      <c r="R9" s="122"/>
      <c r="S9" s="150"/>
    </row>
    <row r="10" spans="1:20" s="149" customFormat="1" ht="15">
      <c r="A10" s="159" t="s">
        <v>391</v>
      </c>
      <c r="B10" s="142" t="s">
        <v>442</v>
      </c>
      <c r="C10" s="124">
        <v>1</v>
      </c>
      <c r="D10" s="128">
        <f t="shared" si="1"/>
        <v>5280</v>
      </c>
      <c r="E10" s="126">
        <f t="shared" si="1"/>
        <v>7150.0000000000009</v>
      </c>
      <c r="F10" s="127">
        <f t="shared" si="1"/>
        <v>3080.0000000000005</v>
      </c>
      <c r="G10" s="128">
        <v>4800</v>
      </c>
      <c r="H10" s="126">
        <v>6500</v>
      </c>
      <c r="I10" s="126">
        <v>2800</v>
      </c>
      <c r="J10" s="127" t="s">
        <v>431</v>
      </c>
      <c r="K10" s="128">
        <v>31700</v>
      </c>
      <c r="L10" s="126">
        <f>K10*1.1</f>
        <v>34870</v>
      </c>
      <c r="M10" s="135">
        <f t="shared" si="0"/>
        <v>34870</v>
      </c>
      <c r="Q10" s="150"/>
      <c r="R10" s="122"/>
      <c r="S10" s="150"/>
    </row>
    <row r="11" spans="1:20" s="149" customFormat="1" ht="15">
      <c r="A11" s="159" t="s">
        <v>473</v>
      </c>
      <c r="B11" s="142" t="s">
        <v>443</v>
      </c>
      <c r="C11" s="124">
        <v>3</v>
      </c>
      <c r="D11" s="128">
        <v>2520</v>
      </c>
      <c r="E11" s="126">
        <v>2100</v>
      </c>
      <c r="F11" s="127">
        <v>2100</v>
      </c>
      <c r="G11" s="128">
        <v>2100</v>
      </c>
      <c r="H11" s="126">
        <v>2520</v>
      </c>
      <c r="I11" s="126">
        <v>1350</v>
      </c>
      <c r="J11" s="127" t="s">
        <v>431</v>
      </c>
      <c r="K11" s="128">
        <f>+L11</f>
        <v>10000</v>
      </c>
      <c r="L11" s="126">
        <v>10000</v>
      </c>
      <c r="M11" s="135">
        <f t="shared" si="0"/>
        <v>30000</v>
      </c>
      <c r="Q11" s="150"/>
      <c r="R11" s="122"/>
      <c r="S11" s="150"/>
    </row>
    <row r="12" spans="1:20" s="149" customFormat="1" ht="15">
      <c r="A12" s="159" t="s">
        <v>360</v>
      </c>
      <c r="B12" s="142" t="s">
        <v>394</v>
      </c>
      <c r="C12" s="124">
        <v>1</v>
      </c>
      <c r="D12" s="128">
        <v>8300</v>
      </c>
      <c r="E12" s="126">
        <v>2600</v>
      </c>
      <c r="F12" s="127">
        <v>3000</v>
      </c>
      <c r="G12" s="128">
        <v>8300</v>
      </c>
      <c r="H12" s="126" t="s">
        <v>431</v>
      </c>
      <c r="I12" s="126" t="s">
        <v>431</v>
      </c>
      <c r="J12" s="127">
        <v>1400</v>
      </c>
      <c r="K12" s="128">
        <v>17750</v>
      </c>
      <c r="L12" s="126">
        <v>18840</v>
      </c>
      <c r="M12" s="135">
        <f t="shared" si="0"/>
        <v>18840</v>
      </c>
      <c r="Q12" s="150"/>
      <c r="R12" s="122"/>
      <c r="S12" s="150"/>
    </row>
    <row r="13" spans="1:20" s="149" customFormat="1" ht="15">
      <c r="A13" s="159" t="s">
        <v>370</v>
      </c>
      <c r="B13" s="142" t="s">
        <v>395</v>
      </c>
      <c r="C13" s="124">
        <v>1</v>
      </c>
      <c r="D13" s="128">
        <v>7000</v>
      </c>
      <c r="E13" s="126">
        <v>1000</v>
      </c>
      <c r="F13" s="127">
        <v>1000</v>
      </c>
      <c r="G13" s="128">
        <v>7000</v>
      </c>
      <c r="H13" s="126">
        <v>1000</v>
      </c>
      <c r="I13" s="126">
        <v>1000</v>
      </c>
      <c r="J13" s="127" t="s">
        <v>431</v>
      </c>
      <c r="K13" s="128">
        <v>2500</v>
      </c>
      <c r="L13" s="126">
        <v>3000</v>
      </c>
      <c r="M13" s="135">
        <f t="shared" si="0"/>
        <v>3000</v>
      </c>
      <c r="Q13" s="150"/>
      <c r="R13" s="122"/>
      <c r="S13" s="150"/>
    </row>
    <row r="14" spans="1:20" s="120" customFormat="1" ht="15">
      <c r="A14" s="159" t="s">
        <v>371</v>
      </c>
      <c r="B14" s="142" t="s">
        <v>396</v>
      </c>
      <c r="C14" s="124">
        <v>1</v>
      </c>
      <c r="D14" s="128">
        <v>8300</v>
      </c>
      <c r="E14" s="126">
        <v>1800</v>
      </c>
      <c r="F14" s="127">
        <v>2000</v>
      </c>
      <c r="G14" s="128">
        <v>7820</v>
      </c>
      <c r="H14" s="126" t="s">
        <v>431</v>
      </c>
      <c r="I14" s="126" t="s">
        <v>431</v>
      </c>
      <c r="J14" s="127">
        <v>1130</v>
      </c>
      <c r="K14" s="128">
        <v>6630</v>
      </c>
      <c r="L14" s="126">
        <v>6700</v>
      </c>
      <c r="M14" s="135">
        <f t="shared" si="0"/>
        <v>6700</v>
      </c>
      <c r="Q14" s="121"/>
      <c r="R14" s="122"/>
      <c r="S14" s="121"/>
    </row>
    <row r="15" spans="1:20" s="120" customFormat="1" ht="15">
      <c r="A15" s="159" t="s">
        <v>446</v>
      </c>
      <c r="B15" s="142" t="s">
        <v>397</v>
      </c>
      <c r="C15" s="124">
        <v>2</v>
      </c>
      <c r="D15" s="128">
        <v>2700</v>
      </c>
      <c r="E15" s="126">
        <v>1000</v>
      </c>
      <c r="F15" s="127">
        <v>1400</v>
      </c>
      <c r="G15" s="128">
        <v>2200</v>
      </c>
      <c r="H15" s="126">
        <v>700</v>
      </c>
      <c r="I15" s="126">
        <v>930</v>
      </c>
      <c r="J15" s="127" t="s">
        <v>431</v>
      </c>
      <c r="K15" s="129">
        <v>640</v>
      </c>
      <c r="L15" s="126">
        <v>640</v>
      </c>
      <c r="M15" s="135">
        <f t="shared" si="0"/>
        <v>1280</v>
      </c>
      <c r="Q15" s="121"/>
      <c r="R15" s="150"/>
      <c r="S15" s="121"/>
    </row>
    <row r="16" spans="1:20" s="120" customFormat="1" ht="15">
      <c r="A16" s="159" t="s">
        <v>445</v>
      </c>
      <c r="B16" s="142" t="s">
        <v>398</v>
      </c>
      <c r="C16" s="124">
        <v>2</v>
      </c>
      <c r="D16" s="128">
        <v>2000</v>
      </c>
      <c r="E16" s="126">
        <v>800</v>
      </c>
      <c r="F16" s="127">
        <v>1100</v>
      </c>
      <c r="G16" s="128">
        <v>1480</v>
      </c>
      <c r="H16" s="126">
        <v>530</v>
      </c>
      <c r="I16" s="126">
        <v>740</v>
      </c>
      <c r="J16" s="127" t="s">
        <v>431</v>
      </c>
      <c r="K16" s="129">
        <v>410</v>
      </c>
      <c r="L16" s="126">
        <v>410</v>
      </c>
      <c r="M16" s="135">
        <f t="shared" si="0"/>
        <v>820</v>
      </c>
      <c r="Q16" s="121"/>
      <c r="R16" s="150"/>
      <c r="S16" s="121"/>
    </row>
    <row r="17" spans="1:19" s="120" customFormat="1" ht="15">
      <c r="A17" s="159" t="s">
        <v>444</v>
      </c>
      <c r="B17" s="142" t="s">
        <v>399</v>
      </c>
      <c r="C17" s="124">
        <v>2</v>
      </c>
      <c r="D17" s="128">
        <f>G17*1.1</f>
        <v>1650.0000000000002</v>
      </c>
      <c r="E17" s="126">
        <f>H17*1.1</f>
        <v>1001.0000000000001</v>
      </c>
      <c r="F17" s="127">
        <f>I17*1.1</f>
        <v>1100</v>
      </c>
      <c r="G17" s="128">
        <f>1500</f>
        <v>1500</v>
      </c>
      <c r="H17" s="126">
        <f>520*1.75</f>
        <v>910</v>
      </c>
      <c r="I17" s="126">
        <f>1000</f>
        <v>1000</v>
      </c>
      <c r="J17" s="127"/>
      <c r="K17" s="128">
        <f>((350+430)*2)*1.1</f>
        <v>1716.0000000000002</v>
      </c>
      <c r="L17" s="126">
        <f>+K17*1.1</f>
        <v>1887.6000000000004</v>
      </c>
      <c r="M17" s="135">
        <f t="shared" si="0"/>
        <v>3775.2000000000007</v>
      </c>
      <c r="Q17" s="121"/>
      <c r="R17" s="122"/>
      <c r="S17" s="121"/>
    </row>
    <row r="18" spans="1:19" s="120" customFormat="1" ht="15">
      <c r="A18" s="159" t="s">
        <v>447</v>
      </c>
      <c r="B18" s="142" t="s">
        <v>400</v>
      </c>
      <c r="C18" s="124">
        <v>2</v>
      </c>
      <c r="D18" s="128">
        <v>1570</v>
      </c>
      <c r="E18" s="126">
        <v>1100</v>
      </c>
      <c r="F18" s="127">
        <v>1220</v>
      </c>
      <c r="G18" s="128">
        <v>620</v>
      </c>
      <c r="H18" s="126">
        <v>1100</v>
      </c>
      <c r="I18" s="126">
        <v>730</v>
      </c>
      <c r="J18" s="127" t="s">
        <v>431</v>
      </c>
      <c r="K18" s="128">
        <v>380</v>
      </c>
      <c r="L18" s="126">
        <v>400</v>
      </c>
      <c r="M18" s="135">
        <f t="shared" si="0"/>
        <v>800</v>
      </c>
      <c r="Q18" s="121"/>
      <c r="R18" s="122"/>
      <c r="S18" s="121"/>
    </row>
    <row r="19" spans="1:19" s="120" customFormat="1" ht="15">
      <c r="A19" s="159" t="s">
        <v>82</v>
      </c>
      <c r="B19" s="142" t="s">
        <v>401</v>
      </c>
      <c r="C19" s="124">
        <v>1</v>
      </c>
      <c r="D19" s="154"/>
      <c r="E19" s="126" t="s">
        <v>433</v>
      </c>
      <c r="F19" s="127"/>
      <c r="G19" s="128">
        <v>17000</v>
      </c>
      <c r="H19" s="126">
        <v>10000</v>
      </c>
      <c r="I19" s="126">
        <v>9000</v>
      </c>
      <c r="J19" s="127"/>
      <c r="K19" s="128">
        <v>164200</v>
      </c>
      <c r="L19" s="126" t="s">
        <v>431</v>
      </c>
      <c r="M19" s="135" t="s">
        <v>431</v>
      </c>
      <c r="Q19" s="121"/>
      <c r="R19" s="122"/>
      <c r="S19" s="121"/>
    </row>
    <row r="20" spans="1:19" s="120" customFormat="1" ht="15">
      <c r="A20" s="159" t="s">
        <v>390</v>
      </c>
      <c r="B20" s="142" t="s">
        <v>402</v>
      </c>
      <c r="C20" s="124">
        <v>1</v>
      </c>
      <c r="D20" s="154"/>
      <c r="E20" s="126" t="s">
        <v>433</v>
      </c>
      <c r="F20" s="127"/>
      <c r="G20" s="128">
        <v>17700</v>
      </c>
      <c r="H20" s="126">
        <v>11200</v>
      </c>
      <c r="I20" s="126">
        <v>6900</v>
      </c>
      <c r="J20" s="127"/>
      <c r="K20" s="128"/>
      <c r="L20" s="126" t="s">
        <v>431</v>
      </c>
      <c r="M20" s="135" t="s">
        <v>431</v>
      </c>
      <c r="Q20" s="121"/>
      <c r="R20" s="122"/>
      <c r="S20" s="121"/>
    </row>
    <row r="21" spans="1:19" s="120" customFormat="1" ht="15">
      <c r="A21" s="159" t="s">
        <v>369</v>
      </c>
      <c r="B21" s="142" t="s">
        <v>403</v>
      </c>
      <c r="C21" s="124">
        <v>1</v>
      </c>
      <c r="D21" s="128">
        <v>5500</v>
      </c>
      <c r="E21" s="126">
        <v>2500</v>
      </c>
      <c r="F21" s="127">
        <v>4000</v>
      </c>
      <c r="G21" s="128">
        <v>5100</v>
      </c>
      <c r="H21" s="126">
        <v>2200</v>
      </c>
      <c r="I21" s="126">
        <v>3500</v>
      </c>
      <c r="J21" s="127"/>
      <c r="K21" s="128"/>
      <c r="L21" s="126">
        <v>7700</v>
      </c>
      <c r="M21" s="135">
        <f>+C21*L21</f>
        <v>7700</v>
      </c>
      <c r="Q21" s="121"/>
      <c r="R21" s="122"/>
      <c r="S21" s="121"/>
    </row>
    <row r="22" spans="1:19" s="120" customFormat="1" ht="15">
      <c r="A22" s="159" t="s">
        <v>472</v>
      </c>
      <c r="B22" s="142" t="s">
        <v>467</v>
      </c>
      <c r="C22" s="124">
        <v>1</v>
      </c>
      <c r="D22" s="154"/>
      <c r="E22" s="126" t="s">
        <v>433</v>
      </c>
      <c r="F22" s="127"/>
      <c r="G22" s="128">
        <v>6810</v>
      </c>
      <c r="H22" s="126">
        <v>5540</v>
      </c>
      <c r="I22" s="126">
        <v>3730</v>
      </c>
      <c r="J22" s="127"/>
      <c r="K22" s="128">
        <f>+SUM(K25:K29)</f>
        <v>36000</v>
      </c>
      <c r="L22" s="126" t="s">
        <v>431</v>
      </c>
      <c r="M22" s="135" t="s">
        <v>431</v>
      </c>
      <c r="Q22" s="121"/>
      <c r="R22" s="122"/>
      <c r="S22" s="121"/>
    </row>
    <row r="23" spans="1:19" s="120" customFormat="1" ht="15">
      <c r="A23" s="159" t="s">
        <v>468</v>
      </c>
      <c r="B23" s="142" t="s">
        <v>470</v>
      </c>
      <c r="C23" s="124">
        <v>1</v>
      </c>
      <c r="D23" s="154"/>
      <c r="E23" s="126" t="s">
        <v>433</v>
      </c>
      <c r="F23" s="127"/>
      <c r="G23" s="128">
        <v>6810</v>
      </c>
      <c r="H23" s="126">
        <v>5540</v>
      </c>
      <c r="I23" s="126">
        <v>3730</v>
      </c>
      <c r="J23" s="127"/>
      <c r="K23" s="128">
        <f>+SUM(K26:K30)</f>
        <v>40000</v>
      </c>
      <c r="L23" s="126" t="s">
        <v>431</v>
      </c>
      <c r="M23" s="135" t="s">
        <v>431</v>
      </c>
      <c r="Q23" s="121"/>
      <c r="R23" s="122"/>
      <c r="S23" s="121"/>
    </row>
    <row r="24" spans="1:19" s="120" customFormat="1" ht="15">
      <c r="A24" s="159" t="s">
        <v>469</v>
      </c>
      <c r="B24" s="142" t="s">
        <v>471</v>
      </c>
      <c r="C24" s="124">
        <v>1</v>
      </c>
      <c r="D24" s="154"/>
      <c r="E24" s="126" t="s">
        <v>433</v>
      </c>
      <c r="F24" s="127"/>
      <c r="G24" s="128">
        <v>6810</v>
      </c>
      <c r="H24" s="126">
        <v>5540</v>
      </c>
      <c r="I24" s="126">
        <v>3730</v>
      </c>
      <c r="J24" s="127"/>
      <c r="K24" s="128">
        <f>+SUM(K27:K31)</f>
        <v>119000</v>
      </c>
      <c r="L24" s="126" t="s">
        <v>431</v>
      </c>
      <c r="M24" s="135" t="s">
        <v>431</v>
      </c>
      <c r="Q24" s="121"/>
      <c r="R24" s="122"/>
      <c r="S24" s="121"/>
    </row>
    <row r="25" spans="1:19" s="120" customFormat="1" ht="15.75" customHeight="1">
      <c r="A25" s="159" t="s">
        <v>404</v>
      </c>
      <c r="B25" s="142" t="s">
        <v>405</v>
      </c>
      <c r="C25" s="124">
        <v>1</v>
      </c>
      <c r="D25" s="128" t="s">
        <v>441</v>
      </c>
      <c r="E25" s="126" t="s">
        <v>441</v>
      </c>
      <c r="F25" s="127" t="s">
        <v>441</v>
      </c>
      <c r="G25" s="128" t="s">
        <v>431</v>
      </c>
      <c r="H25" s="126" t="s">
        <v>431</v>
      </c>
      <c r="I25" s="126" t="s">
        <v>431</v>
      </c>
      <c r="J25" s="127"/>
      <c r="K25" s="128"/>
      <c r="L25" s="126"/>
      <c r="M25" s="135">
        <f t="shared" ref="M25:M31" si="2">+C25*L25</f>
        <v>0</v>
      </c>
      <c r="Q25" s="121"/>
      <c r="R25" s="122"/>
      <c r="S25" s="121"/>
    </row>
    <row r="26" spans="1:19" s="120" customFormat="1" ht="15">
      <c r="A26" s="159" t="s">
        <v>406</v>
      </c>
      <c r="B26" s="142" t="s">
        <v>407</v>
      </c>
      <c r="C26" s="124">
        <v>1</v>
      </c>
      <c r="D26" s="128" t="s">
        <v>441</v>
      </c>
      <c r="E26" s="126" t="s">
        <v>441</v>
      </c>
      <c r="F26" s="127" t="s">
        <v>441</v>
      </c>
      <c r="G26" s="128" t="s">
        <v>431</v>
      </c>
      <c r="H26" s="126" t="s">
        <v>431</v>
      </c>
      <c r="I26" s="126" t="s">
        <v>431</v>
      </c>
      <c r="J26" s="127"/>
      <c r="K26" s="128"/>
      <c r="L26" s="126"/>
      <c r="M26" s="135">
        <f t="shared" si="2"/>
        <v>0</v>
      </c>
      <c r="Q26" s="121"/>
      <c r="R26" s="122"/>
      <c r="S26" s="121"/>
    </row>
    <row r="27" spans="1:19" s="120" customFormat="1" ht="15">
      <c r="A27" s="159" t="s">
        <v>435</v>
      </c>
      <c r="B27" s="142" t="s">
        <v>434</v>
      </c>
      <c r="C27" s="124">
        <v>1</v>
      </c>
      <c r="D27" s="128">
        <f t="shared" ref="D27:F30" si="3">+G27*1.1</f>
        <v>11440.000000000002</v>
      </c>
      <c r="E27" s="126">
        <f t="shared" si="3"/>
        <v>1815.0000000000002</v>
      </c>
      <c r="F27" s="127">
        <f t="shared" si="3"/>
        <v>3080.0000000000005</v>
      </c>
      <c r="G27" s="129">
        <v>10400</v>
      </c>
      <c r="H27" s="130">
        <v>1650</v>
      </c>
      <c r="I27" s="130">
        <v>2800</v>
      </c>
      <c r="J27" s="131"/>
      <c r="K27" s="128">
        <v>16000</v>
      </c>
      <c r="L27" s="126">
        <f>+K27*1.1</f>
        <v>17600</v>
      </c>
      <c r="M27" s="135">
        <f t="shared" si="2"/>
        <v>17600</v>
      </c>
      <c r="Q27" s="121"/>
      <c r="R27" s="122"/>
      <c r="S27" s="121"/>
    </row>
    <row r="28" spans="1:19" s="120" customFormat="1" ht="15">
      <c r="A28" s="159" t="s">
        <v>436</v>
      </c>
      <c r="B28" s="142" t="s">
        <v>434</v>
      </c>
      <c r="C28" s="124">
        <v>1</v>
      </c>
      <c r="D28" s="128">
        <f t="shared" si="3"/>
        <v>2640</v>
      </c>
      <c r="E28" s="126">
        <f t="shared" si="3"/>
        <v>1815.0000000000002</v>
      </c>
      <c r="F28" s="127">
        <f t="shared" si="3"/>
        <v>3080.0000000000005</v>
      </c>
      <c r="G28" s="129">
        <v>2400</v>
      </c>
      <c r="H28" s="130">
        <v>1650</v>
      </c>
      <c r="I28" s="130">
        <v>2800</v>
      </c>
      <c r="J28" s="131"/>
      <c r="K28" s="128">
        <v>4000</v>
      </c>
      <c r="L28" s="126">
        <f>+K28*1.1</f>
        <v>4400</v>
      </c>
      <c r="M28" s="135">
        <f t="shared" si="2"/>
        <v>4400</v>
      </c>
      <c r="Q28" s="121"/>
      <c r="R28" s="122"/>
      <c r="S28" s="121"/>
    </row>
    <row r="29" spans="1:19" s="120" customFormat="1" ht="15">
      <c r="A29" s="159" t="s">
        <v>459</v>
      </c>
      <c r="B29" s="142" t="s">
        <v>437</v>
      </c>
      <c r="C29" s="124">
        <v>1</v>
      </c>
      <c r="D29" s="128">
        <f t="shared" si="3"/>
        <v>11440.000000000002</v>
      </c>
      <c r="E29" s="126">
        <f t="shared" si="3"/>
        <v>1815.0000000000002</v>
      </c>
      <c r="F29" s="127">
        <f t="shared" si="3"/>
        <v>3080.0000000000005</v>
      </c>
      <c r="G29" s="129">
        <v>10400</v>
      </c>
      <c r="H29" s="130">
        <v>1650</v>
      </c>
      <c r="I29" s="130">
        <v>2800</v>
      </c>
      <c r="J29" s="131"/>
      <c r="K29" s="128">
        <v>16000</v>
      </c>
      <c r="L29" s="126">
        <f>+K29*1.1</f>
        <v>17600</v>
      </c>
      <c r="M29" s="135">
        <f t="shared" si="2"/>
        <v>17600</v>
      </c>
      <c r="Q29" s="121"/>
      <c r="R29" s="122"/>
      <c r="S29" s="121"/>
    </row>
    <row r="30" spans="1:19" s="120" customFormat="1" ht="15">
      <c r="A30" s="159" t="s">
        <v>460</v>
      </c>
      <c r="B30" s="142" t="s">
        <v>437</v>
      </c>
      <c r="C30" s="124">
        <v>1</v>
      </c>
      <c r="D30" s="128">
        <f t="shared" si="3"/>
        <v>2640</v>
      </c>
      <c r="E30" s="126">
        <f t="shared" si="3"/>
        <v>1815.0000000000002</v>
      </c>
      <c r="F30" s="127">
        <f t="shared" si="3"/>
        <v>3080.0000000000005</v>
      </c>
      <c r="G30" s="129">
        <v>2400</v>
      </c>
      <c r="H30" s="130">
        <v>1650</v>
      </c>
      <c r="I30" s="130">
        <v>2800</v>
      </c>
      <c r="J30" s="131"/>
      <c r="K30" s="128">
        <v>4000</v>
      </c>
      <c r="L30" s="126">
        <f>+K30*1.1</f>
        <v>4400</v>
      </c>
      <c r="M30" s="135">
        <f t="shared" si="2"/>
        <v>4400</v>
      </c>
      <c r="Q30" s="121"/>
      <c r="R30" s="122"/>
      <c r="S30" s="121"/>
    </row>
    <row r="31" spans="1:19" s="120" customFormat="1" ht="15">
      <c r="A31" s="159" t="s">
        <v>463</v>
      </c>
      <c r="B31" s="142" t="s">
        <v>438</v>
      </c>
      <c r="C31" s="124">
        <v>3</v>
      </c>
      <c r="D31" s="128">
        <v>23400</v>
      </c>
      <c r="E31" s="126">
        <v>6450</v>
      </c>
      <c r="F31" s="127">
        <v>3400</v>
      </c>
      <c r="G31" s="128">
        <v>23000</v>
      </c>
      <c r="H31" s="126">
        <v>5850</v>
      </c>
      <c r="I31" s="126">
        <v>3200</v>
      </c>
      <c r="J31" s="127"/>
      <c r="K31" s="128">
        <v>79000</v>
      </c>
      <c r="L31" s="126">
        <v>73000</v>
      </c>
      <c r="M31" s="135">
        <f t="shared" si="2"/>
        <v>219000</v>
      </c>
      <c r="Q31" s="121"/>
      <c r="R31" s="122"/>
      <c r="S31" s="121"/>
    </row>
    <row r="32" spans="1:19" s="120" customFormat="1" ht="15">
      <c r="A32" s="159" t="s">
        <v>372</v>
      </c>
      <c r="B32" s="142" t="s">
        <v>426</v>
      </c>
      <c r="C32" s="124">
        <v>1</v>
      </c>
      <c r="D32" s="154"/>
      <c r="E32" s="126" t="s">
        <v>433</v>
      </c>
      <c r="F32" s="127"/>
      <c r="G32" s="128">
        <v>4515</v>
      </c>
      <c r="H32" s="126">
        <v>5850</v>
      </c>
      <c r="I32" s="126">
        <v>61200</v>
      </c>
      <c r="J32" s="127"/>
      <c r="K32" s="128">
        <v>271000</v>
      </c>
      <c r="L32" s="126" t="s">
        <v>431</v>
      </c>
      <c r="M32" s="127" t="s">
        <v>431</v>
      </c>
      <c r="Q32" s="121"/>
      <c r="R32" s="122"/>
      <c r="S32" s="121"/>
    </row>
    <row r="33" spans="1:19" s="120" customFormat="1" ht="15">
      <c r="A33" s="159" t="s">
        <v>449</v>
      </c>
      <c r="B33" s="142" t="s">
        <v>427</v>
      </c>
      <c r="C33" s="124">
        <v>1</v>
      </c>
      <c r="D33" s="128">
        <v>28000</v>
      </c>
      <c r="E33" s="126">
        <v>6450</v>
      </c>
      <c r="F33" s="127">
        <v>4555</v>
      </c>
      <c r="G33" s="128" t="s">
        <v>431</v>
      </c>
      <c r="H33" s="126" t="s">
        <v>431</v>
      </c>
      <c r="I33" s="126" t="s">
        <v>431</v>
      </c>
      <c r="J33" s="127"/>
      <c r="K33" s="128"/>
      <c r="L33" s="126">
        <v>118000</v>
      </c>
      <c r="M33" s="135">
        <f>+C33*L33</f>
        <v>118000</v>
      </c>
      <c r="Q33" s="121"/>
      <c r="R33" s="122"/>
      <c r="S33" s="121"/>
    </row>
    <row r="34" spans="1:19" s="120" customFormat="1" ht="15">
      <c r="A34" s="159" t="s">
        <v>450</v>
      </c>
      <c r="B34" s="142" t="s">
        <v>428</v>
      </c>
      <c r="C34" s="124">
        <v>1</v>
      </c>
      <c r="D34" s="128">
        <v>35000</v>
      </c>
      <c r="E34" s="126">
        <v>6450</v>
      </c>
      <c r="F34" s="127">
        <v>4555</v>
      </c>
      <c r="G34" s="128" t="s">
        <v>431</v>
      </c>
      <c r="H34" s="126" t="s">
        <v>431</v>
      </c>
      <c r="I34" s="126" t="s">
        <v>431</v>
      </c>
      <c r="J34" s="127"/>
      <c r="K34" s="128"/>
      <c r="L34" s="126">
        <v>138000</v>
      </c>
      <c r="M34" s="135">
        <f>+C34*L34</f>
        <v>138000</v>
      </c>
      <c r="Q34" s="121"/>
      <c r="R34" s="122"/>
      <c r="S34" s="121"/>
    </row>
    <row r="35" spans="1:19" s="120" customFormat="1" ht="15">
      <c r="A35" s="159" t="s">
        <v>408</v>
      </c>
      <c r="B35" s="142" t="s">
        <v>409</v>
      </c>
      <c r="C35" s="124">
        <v>1</v>
      </c>
      <c r="D35" s="128">
        <v>8500</v>
      </c>
      <c r="E35" s="126">
        <v>3350</v>
      </c>
      <c r="F35" s="127">
        <v>3200</v>
      </c>
      <c r="G35" s="128">
        <v>8500</v>
      </c>
      <c r="H35" s="126">
        <v>1900</v>
      </c>
      <c r="I35" s="126">
        <v>2600</v>
      </c>
      <c r="J35" s="127"/>
      <c r="K35" s="128">
        <v>17600</v>
      </c>
      <c r="L35" s="126">
        <v>8600</v>
      </c>
      <c r="M35" s="135">
        <f>+C35*L35</f>
        <v>8600</v>
      </c>
      <c r="Q35" s="121"/>
      <c r="R35" s="122"/>
      <c r="S35" s="121"/>
    </row>
    <row r="36" spans="1:19" s="120" customFormat="1" ht="15">
      <c r="A36" s="159" t="s">
        <v>451</v>
      </c>
      <c r="B36" s="142" t="s">
        <v>410</v>
      </c>
      <c r="C36" s="124">
        <v>2</v>
      </c>
      <c r="D36" s="128">
        <v>2700</v>
      </c>
      <c r="E36" s="126">
        <v>2850</v>
      </c>
      <c r="F36" s="127">
        <v>3100</v>
      </c>
      <c r="G36" s="128">
        <v>2000</v>
      </c>
      <c r="H36" s="126">
        <v>2000</v>
      </c>
      <c r="I36" s="126">
        <v>2640</v>
      </c>
      <c r="J36" s="127"/>
      <c r="K36" s="128">
        <v>5100</v>
      </c>
      <c r="L36" s="126">
        <v>2700</v>
      </c>
      <c r="M36" s="135">
        <f>+C36*L36</f>
        <v>5400</v>
      </c>
      <c r="Q36" s="121"/>
      <c r="R36" s="122"/>
      <c r="S36" s="121"/>
    </row>
    <row r="37" spans="1:19" s="120" customFormat="1" ht="15">
      <c r="A37" s="159" t="s">
        <v>366</v>
      </c>
      <c r="B37" s="142" t="s">
        <v>448</v>
      </c>
      <c r="C37" s="124">
        <v>1</v>
      </c>
      <c r="D37" s="154"/>
      <c r="E37" s="126" t="s">
        <v>433</v>
      </c>
      <c r="F37" s="127"/>
      <c r="G37" s="128">
        <v>4150</v>
      </c>
      <c r="H37" s="126">
        <v>4700</v>
      </c>
      <c r="I37" s="126">
        <v>52000</v>
      </c>
      <c r="J37" s="127"/>
      <c r="K37" s="128">
        <v>173000</v>
      </c>
      <c r="L37" s="126" t="s">
        <v>431</v>
      </c>
      <c r="M37" s="135" t="s">
        <v>431</v>
      </c>
      <c r="Q37" s="121"/>
      <c r="R37" s="122"/>
      <c r="S37" s="121"/>
    </row>
    <row r="38" spans="1:19" s="120" customFormat="1" ht="15">
      <c r="A38" s="159" t="s">
        <v>366</v>
      </c>
      <c r="B38" s="142" t="s">
        <v>464</v>
      </c>
      <c r="C38" s="124">
        <v>1</v>
      </c>
      <c r="D38" s="128">
        <v>22700</v>
      </c>
      <c r="E38" s="126">
        <v>5700</v>
      </c>
      <c r="F38" s="127">
        <v>4500</v>
      </c>
      <c r="G38" s="128" t="s">
        <v>431</v>
      </c>
      <c r="H38" s="126" t="s">
        <v>431</v>
      </c>
      <c r="I38" s="126" t="s">
        <v>431</v>
      </c>
      <c r="J38" s="127"/>
      <c r="K38" s="128"/>
      <c r="L38" s="126">
        <v>63000</v>
      </c>
      <c r="M38" s="135">
        <f t="shared" ref="M38:M48" si="4">+C38*L38</f>
        <v>63000</v>
      </c>
      <c r="Q38" s="121"/>
      <c r="R38" s="122"/>
      <c r="S38" s="121"/>
    </row>
    <row r="39" spans="1:19" s="120" customFormat="1" ht="15">
      <c r="A39" s="159" t="s">
        <v>366</v>
      </c>
      <c r="B39" s="142" t="s">
        <v>465</v>
      </c>
      <c r="C39" s="124">
        <v>1</v>
      </c>
      <c r="D39" s="128">
        <v>32000</v>
      </c>
      <c r="E39" s="126">
        <v>5700</v>
      </c>
      <c r="F39" s="127">
        <v>4500</v>
      </c>
      <c r="G39" s="128" t="s">
        <v>431</v>
      </c>
      <c r="H39" s="126" t="s">
        <v>431</v>
      </c>
      <c r="I39" s="126" t="s">
        <v>431</v>
      </c>
      <c r="J39" s="127"/>
      <c r="K39" s="128"/>
      <c r="L39" s="126">
        <v>95000</v>
      </c>
      <c r="M39" s="135">
        <f t="shared" si="4"/>
        <v>95000</v>
      </c>
      <c r="Q39" s="121"/>
      <c r="R39" s="122"/>
      <c r="S39" s="121"/>
    </row>
    <row r="40" spans="1:19" s="120" customFormat="1" ht="30">
      <c r="A40" s="159" t="s">
        <v>475</v>
      </c>
      <c r="B40" s="142" t="s">
        <v>411</v>
      </c>
      <c r="C40" s="124">
        <v>2</v>
      </c>
      <c r="D40" s="128">
        <v>3130</v>
      </c>
      <c r="E40" s="126">
        <v>2125</v>
      </c>
      <c r="F40" s="127">
        <v>2500</v>
      </c>
      <c r="G40" s="128">
        <v>3130</v>
      </c>
      <c r="H40" s="126">
        <v>2125</v>
      </c>
      <c r="I40" s="126">
        <v>2500</v>
      </c>
      <c r="J40" s="127"/>
      <c r="K40" s="128">
        <f>+L40</f>
        <v>1600</v>
      </c>
      <c r="L40" s="126">
        <v>1600</v>
      </c>
      <c r="M40" s="135">
        <f t="shared" si="4"/>
        <v>3200</v>
      </c>
      <c r="Q40" s="121"/>
      <c r="R40" s="122"/>
      <c r="S40" s="121"/>
    </row>
    <row r="41" spans="1:19" s="120" customFormat="1" ht="15">
      <c r="A41" s="159" t="s">
        <v>368</v>
      </c>
      <c r="B41" s="142" t="s">
        <v>355</v>
      </c>
      <c r="C41" s="124">
        <v>1</v>
      </c>
      <c r="D41" s="128">
        <v>5500</v>
      </c>
      <c r="E41" s="126">
        <v>1630</v>
      </c>
      <c r="F41" s="127">
        <v>2550</v>
      </c>
      <c r="G41" s="128">
        <v>5500</v>
      </c>
      <c r="H41" s="126">
        <v>1630</v>
      </c>
      <c r="I41" s="126">
        <v>2550</v>
      </c>
      <c r="J41" s="127"/>
      <c r="K41" s="128"/>
      <c r="L41" s="126">
        <v>6040</v>
      </c>
      <c r="M41" s="135">
        <f t="shared" si="4"/>
        <v>6040</v>
      </c>
      <c r="Q41" s="121"/>
      <c r="R41" s="122"/>
      <c r="S41" s="121"/>
    </row>
    <row r="42" spans="1:19" s="120" customFormat="1" ht="15">
      <c r="A42" s="159" t="s">
        <v>367</v>
      </c>
      <c r="B42" s="142" t="s">
        <v>412</v>
      </c>
      <c r="C42" s="124">
        <v>1</v>
      </c>
      <c r="D42" s="128">
        <v>12600</v>
      </c>
      <c r="E42" s="126">
        <v>6450</v>
      </c>
      <c r="F42" s="127">
        <v>4500</v>
      </c>
      <c r="G42" s="128">
        <v>4485</v>
      </c>
      <c r="H42" s="126">
        <v>5850</v>
      </c>
      <c r="I42" s="126">
        <v>11070</v>
      </c>
      <c r="J42" s="127"/>
      <c r="K42" s="128">
        <v>41000</v>
      </c>
      <c r="L42" s="126">
        <v>33200</v>
      </c>
      <c r="M42" s="135">
        <f t="shared" si="4"/>
        <v>33200</v>
      </c>
      <c r="Q42" s="121"/>
      <c r="R42" s="122"/>
      <c r="S42" s="121"/>
    </row>
    <row r="43" spans="1:19" s="120" customFormat="1" ht="15">
      <c r="A43" s="159" t="s">
        <v>466</v>
      </c>
      <c r="B43" s="142" t="s">
        <v>430</v>
      </c>
      <c r="C43" s="124">
        <v>3</v>
      </c>
      <c r="D43" s="128">
        <v>5750</v>
      </c>
      <c r="E43" s="126">
        <v>2000</v>
      </c>
      <c r="F43" s="127">
        <v>1150</v>
      </c>
      <c r="G43" s="128">
        <v>1150</v>
      </c>
      <c r="H43" s="126">
        <v>2000</v>
      </c>
      <c r="I43" s="126">
        <v>5750</v>
      </c>
      <c r="J43" s="127"/>
      <c r="K43" s="128"/>
      <c r="L43" s="126">
        <v>28000</v>
      </c>
      <c r="M43" s="135">
        <f t="shared" si="4"/>
        <v>84000</v>
      </c>
      <c r="Q43" s="121"/>
      <c r="R43" s="122"/>
      <c r="S43" s="121"/>
    </row>
    <row r="44" spans="1:19" s="120" customFormat="1" ht="15">
      <c r="A44" s="159" t="s">
        <v>413</v>
      </c>
      <c r="B44" s="142" t="s">
        <v>354</v>
      </c>
      <c r="C44" s="124">
        <v>1</v>
      </c>
      <c r="D44" s="128">
        <v>3480</v>
      </c>
      <c r="E44" s="126">
        <v>2000</v>
      </c>
      <c r="F44" s="127">
        <v>2400</v>
      </c>
      <c r="G44" s="128">
        <v>3400</v>
      </c>
      <c r="H44" s="126">
        <v>1900</v>
      </c>
      <c r="I44" s="126">
        <v>2400</v>
      </c>
      <c r="J44" s="127"/>
      <c r="K44" s="128"/>
      <c r="L44" s="126">
        <v>1800</v>
      </c>
      <c r="M44" s="135">
        <f t="shared" si="4"/>
        <v>1800</v>
      </c>
      <c r="Q44" s="121"/>
      <c r="R44" s="122"/>
      <c r="S44" s="121"/>
    </row>
    <row r="45" spans="1:19" s="120" customFormat="1" ht="15">
      <c r="A45" s="159" t="s">
        <v>373</v>
      </c>
      <c r="B45" s="142" t="s">
        <v>414</v>
      </c>
      <c r="C45" s="124">
        <v>1</v>
      </c>
      <c r="D45" s="128">
        <v>7200</v>
      </c>
      <c r="E45" s="126">
        <v>4800</v>
      </c>
      <c r="F45" s="127">
        <v>3500</v>
      </c>
      <c r="G45" s="128">
        <v>7000</v>
      </c>
      <c r="H45" s="126">
        <v>4800</v>
      </c>
      <c r="I45" s="126">
        <v>3500</v>
      </c>
      <c r="J45" s="127" t="s">
        <v>431</v>
      </c>
      <c r="K45" s="128">
        <v>14000</v>
      </c>
      <c r="L45" s="126">
        <v>14000</v>
      </c>
      <c r="M45" s="135">
        <f t="shared" si="4"/>
        <v>14000</v>
      </c>
      <c r="Q45" s="121"/>
      <c r="R45" s="122"/>
      <c r="S45" s="121"/>
    </row>
    <row r="46" spans="1:19" s="120" customFormat="1" ht="15">
      <c r="A46" s="159" t="s">
        <v>374</v>
      </c>
      <c r="B46" s="142" t="s">
        <v>415</v>
      </c>
      <c r="C46" s="124">
        <v>1</v>
      </c>
      <c r="D46" s="128">
        <v>6300</v>
      </c>
      <c r="E46" s="126">
        <v>4800</v>
      </c>
      <c r="F46" s="127">
        <v>4000</v>
      </c>
      <c r="G46" s="128">
        <v>6200</v>
      </c>
      <c r="H46" s="126">
        <v>4800</v>
      </c>
      <c r="I46" s="126">
        <v>4000</v>
      </c>
      <c r="J46" s="127" t="s">
        <v>431</v>
      </c>
      <c r="K46" s="128">
        <v>10500</v>
      </c>
      <c r="L46" s="126">
        <v>10500</v>
      </c>
      <c r="M46" s="135">
        <f t="shared" si="4"/>
        <v>10500</v>
      </c>
      <c r="Q46" s="121"/>
      <c r="R46" s="122"/>
      <c r="S46" s="121"/>
    </row>
    <row r="47" spans="1:19" s="120" customFormat="1" ht="15">
      <c r="A47" s="159" t="s">
        <v>349</v>
      </c>
      <c r="B47" s="142" t="s">
        <v>416</v>
      </c>
      <c r="C47" s="124">
        <v>1</v>
      </c>
      <c r="D47" s="128">
        <v>14000</v>
      </c>
      <c r="E47" s="126">
        <v>5100</v>
      </c>
      <c r="F47" s="127">
        <v>4000</v>
      </c>
      <c r="G47" s="128">
        <v>13600</v>
      </c>
      <c r="H47" s="126">
        <v>5100</v>
      </c>
      <c r="I47" s="126">
        <v>4000</v>
      </c>
      <c r="J47" s="127" t="s">
        <v>431</v>
      </c>
      <c r="K47" s="128">
        <v>65220</v>
      </c>
      <c r="L47" s="126">
        <v>39500</v>
      </c>
      <c r="M47" s="135">
        <f t="shared" si="4"/>
        <v>39500</v>
      </c>
      <c r="Q47" s="121"/>
      <c r="R47" s="122"/>
      <c r="S47" s="121"/>
    </row>
    <row r="48" spans="1:19" s="120" customFormat="1" ht="15">
      <c r="A48" s="159" t="s">
        <v>375</v>
      </c>
      <c r="B48" s="142" t="s">
        <v>417</v>
      </c>
      <c r="C48" s="124">
        <v>1</v>
      </c>
      <c r="D48" s="128">
        <v>8700</v>
      </c>
      <c r="E48" s="126">
        <v>2600</v>
      </c>
      <c r="F48" s="127">
        <v>4200</v>
      </c>
      <c r="G48" s="128">
        <v>8700</v>
      </c>
      <c r="H48" s="126">
        <v>2400</v>
      </c>
      <c r="I48" s="126">
        <v>4200</v>
      </c>
      <c r="J48" s="127" t="s">
        <v>431</v>
      </c>
      <c r="K48" s="128">
        <v>30000</v>
      </c>
      <c r="L48" s="126">
        <v>30000</v>
      </c>
      <c r="M48" s="135">
        <f t="shared" si="4"/>
        <v>30000</v>
      </c>
      <c r="Q48" s="121"/>
      <c r="R48" s="122"/>
      <c r="S48" s="121"/>
    </row>
    <row r="49" spans="1:19" s="120" customFormat="1" ht="15">
      <c r="A49" s="159" t="s">
        <v>356</v>
      </c>
      <c r="B49" s="142" t="s">
        <v>418</v>
      </c>
      <c r="C49" s="124">
        <v>1</v>
      </c>
      <c r="D49" s="154"/>
      <c r="E49" s="126" t="s">
        <v>433</v>
      </c>
      <c r="F49" s="127"/>
      <c r="G49" s="128">
        <v>12400</v>
      </c>
      <c r="H49" s="126">
        <v>8300</v>
      </c>
      <c r="I49" s="126">
        <v>11150</v>
      </c>
      <c r="J49" s="127"/>
      <c r="K49" s="128">
        <v>72400</v>
      </c>
      <c r="L49" s="126" t="s">
        <v>431</v>
      </c>
      <c r="M49" s="135" t="s">
        <v>431</v>
      </c>
      <c r="Q49" s="121"/>
      <c r="R49" s="123"/>
      <c r="S49" s="121"/>
    </row>
    <row r="50" spans="1:19" s="120" customFormat="1" ht="15">
      <c r="A50" s="159" t="s">
        <v>357</v>
      </c>
      <c r="B50" s="142" t="s">
        <v>419</v>
      </c>
      <c r="C50" s="124">
        <v>1</v>
      </c>
      <c r="D50" s="207" t="s">
        <v>458</v>
      </c>
      <c r="E50" s="208"/>
      <c r="F50" s="209"/>
      <c r="G50" s="128"/>
      <c r="H50" s="126"/>
      <c r="I50" s="126"/>
      <c r="J50" s="127"/>
      <c r="K50" s="128"/>
      <c r="L50" s="126"/>
      <c r="M50" s="135"/>
      <c r="Q50" s="121"/>
      <c r="R50" s="123"/>
      <c r="S50" s="121"/>
    </row>
    <row r="51" spans="1:19" s="117" customFormat="1" ht="15">
      <c r="A51" s="159" t="s">
        <v>361</v>
      </c>
      <c r="B51" s="142" t="s">
        <v>420</v>
      </c>
      <c r="C51" s="124">
        <v>1</v>
      </c>
      <c r="D51" s="151">
        <v>4400</v>
      </c>
      <c r="E51" s="148">
        <v>1300</v>
      </c>
      <c r="F51" s="135">
        <v>1300</v>
      </c>
      <c r="G51" s="151">
        <v>3900</v>
      </c>
      <c r="H51" s="148">
        <v>1108</v>
      </c>
      <c r="I51" s="148">
        <v>1108</v>
      </c>
      <c r="J51" s="135">
        <v>912</v>
      </c>
      <c r="K51" s="151"/>
      <c r="L51" s="148">
        <v>1517</v>
      </c>
      <c r="M51" s="135">
        <f t="shared" ref="M51:M56" si="5">+C51*L51</f>
        <v>1517</v>
      </c>
      <c r="Q51" s="152"/>
      <c r="R51" s="153"/>
      <c r="S51" s="152"/>
    </row>
    <row r="52" spans="1:19" s="117" customFormat="1" ht="15">
      <c r="A52" s="159" t="s">
        <v>362</v>
      </c>
      <c r="B52" s="142" t="s">
        <v>353</v>
      </c>
      <c r="C52" s="124">
        <v>1</v>
      </c>
      <c r="D52" s="151">
        <v>4600</v>
      </c>
      <c r="E52" s="148">
        <v>2200</v>
      </c>
      <c r="F52" s="135">
        <v>2200</v>
      </c>
      <c r="G52" s="151">
        <v>4100</v>
      </c>
      <c r="H52" s="148"/>
      <c r="I52" s="148"/>
      <c r="J52" s="135">
        <v>1540</v>
      </c>
      <c r="K52" s="151"/>
      <c r="L52" s="148">
        <v>2460</v>
      </c>
      <c r="M52" s="135">
        <f t="shared" si="5"/>
        <v>2460</v>
      </c>
      <c r="Q52" s="152"/>
      <c r="R52" s="153"/>
      <c r="S52" s="152"/>
    </row>
    <row r="53" spans="1:19" s="117" customFormat="1" ht="15">
      <c r="A53" s="159" t="s">
        <v>365</v>
      </c>
      <c r="B53" s="142" t="s">
        <v>421</v>
      </c>
      <c r="C53" s="124">
        <v>1</v>
      </c>
      <c r="D53" s="151">
        <v>3500</v>
      </c>
      <c r="E53" s="148">
        <v>1000</v>
      </c>
      <c r="F53" s="135">
        <v>1000</v>
      </c>
      <c r="G53" s="151">
        <v>3000</v>
      </c>
      <c r="H53" s="148" t="s">
        <v>431</v>
      </c>
      <c r="I53" s="148" t="s">
        <v>431</v>
      </c>
      <c r="J53" s="135">
        <v>460</v>
      </c>
      <c r="K53" s="151">
        <v>340</v>
      </c>
      <c r="L53" s="148">
        <v>400</v>
      </c>
      <c r="M53" s="135">
        <f t="shared" si="5"/>
        <v>400</v>
      </c>
      <c r="Q53" s="152"/>
      <c r="R53" s="153"/>
      <c r="S53" s="152"/>
    </row>
    <row r="54" spans="1:19" s="117" customFormat="1" ht="15">
      <c r="A54" s="159" t="s">
        <v>422</v>
      </c>
      <c r="B54" s="142" t="s">
        <v>423</v>
      </c>
      <c r="C54" s="124">
        <v>1</v>
      </c>
      <c r="D54" s="151">
        <v>3500</v>
      </c>
      <c r="E54" s="148">
        <v>1000</v>
      </c>
      <c r="F54" s="135">
        <v>1000</v>
      </c>
      <c r="G54" s="151">
        <v>3000</v>
      </c>
      <c r="H54" s="148" t="s">
        <v>431</v>
      </c>
      <c r="I54" s="148" t="s">
        <v>431</v>
      </c>
      <c r="J54" s="135">
        <v>460</v>
      </c>
      <c r="K54" s="151">
        <v>340</v>
      </c>
      <c r="L54" s="148">
        <v>400</v>
      </c>
      <c r="M54" s="135">
        <f t="shared" si="5"/>
        <v>400</v>
      </c>
      <c r="Q54" s="152"/>
      <c r="R54" s="153"/>
      <c r="S54" s="152"/>
    </row>
    <row r="55" spans="1:19" s="117" customFormat="1" ht="15">
      <c r="A55" s="159" t="s">
        <v>364</v>
      </c>
      <c r="B55" s="142" t="s">
        <v>424</v>
      </c>
      <c r="C55" s="124">
        <v>1</v>
      </c>
      <c r="D55" s="151">
        <v>3500</v>
      </c>
      <c r="E55" s="148">
        <v>1000</v>
      </c>
      <c r="F55" s="135">
        <v>1000</v>
      </c>
      <c r="G55" s="151">
        <v>3000</v>
      </c>
      <c r="H55" s="148" t="s">
        <v>431</v>
      </c>
      <c r="I55" s="148" t="s">
        <v>431</v>
      </c>
      <c r="J55" s="135">
        <v>460</v>
      </c>
      <c r="K55" s="151">
        <v>340</v>
      </c>
      <c r="L55" s="148">
        <v>400</v>
      </c>
      <c r="M55" s="135">
        <f t="shared" si="5"/>
        <v>400</v>
      </c>
      <c r="Q55" s="152"/>
      <c r="R55" s="153"/>
      <c r="S55" s="152"/>
    </row>
    <row r="56" spans="1:19" s="117" customFormat="1" ht="15.75" thickBot="1">
      <c r="A56" s="160" t="s">
        <v>363</v>
      </c>
      <c r="B56" s="161" t="s">
        <v>425</v>
      </c>
      <c r="C56" s="162">
        <v>1</v>
      </c>
      <c r="D56" s="155">
        <v>2500</v>
      </c>
      <c r="E56" s="156">
        <v>1200</v>
      </c>
      <c r="F56" s="157">
        <v>1200</v>
      </c>
      <c r="G56" s="155">
        <v>2150</v>
      </c>
      <c r="H56" s="156" t="s">
        <v>431</v>
      </c>
      <c r="I56" s="156" t="s">
        <v>431</v>
      </c>
      <c r="J56" s="157">
        <v>780</v>
      </c>
      <c r="K56" s="155">
        <v>460</v>
      </c>
      <c r="L56" s="156">
        <v>500</v>
      </c>
      <c r="M56" s="157">
        <f t="shared" si="5"/>
        <v>500</v>
      </c>
      <c r="Q56" s="152"/>
      <c r="R56" s="153"/>
      <c r="S56" s="152"/>
    </row>
    <row r="58" spans="1:19">
      <c r="A58" s="165" t="s">
        <v>476</v>
      </c>
      <c r="B58" s="163" t="s">
        <v>478</v>
      </c>
    </row>
  </sheetData>
  <autoFilter ref="A5:S56" xr:uid="{35179B0E-409A-447B-A11E-68B2A529B2C5}"/>
  <mergeCells count="7">
    <mergeCell ref="D50:F50"/>
    <mergeCell ref="D3:F3"/>
    <mergeCell ref="K3:M3"/>
    <mergeCell ref="A3:A4"/>
    <mergeCell ref="B3:B4"/>
    <mergeCell ref="G3:J3"/>
    <mergeCell ref="C3:C4"/>
  </mergeCells>
  <phoneticPr fontId="18" type="noConversion"/>
  <pageMargins left="0.70866141732283472" right="0.70866141732283472" top="0.74803149606299213" bottom="0.74803149606299213" header="0.31496062992125984" footer="0.31496062992125984"/>
  <pageSetup paperSize="9" scale="51" fitToHeight="0" orientation="portrait" r:id="rId1"/>
  <headerFooter>
    <oddFooter>&amp;CAir Products 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B840F-B475-41B2-8F77-850E6B0D87F1}">
  <sheetPr codeName="Sheet3"/>
  <dimension ref="B3:D18"/>
  <sheetViews>
    <sheetView zoomScale="85" zoomScaleNormal="85" workbookViewId="0">
      <selection activeCell="B5" sqref="B5:B18"/>
    </sheetView>
  </sheetViews>
  <sheetFormatPr defaultRowHeight="15"/>
  <cols>
    <col min="2" max="2" width="135.28515625" customWidth="1"/>
    <col min="3" max="3" width="34.42578125" bestFit="1" customWidth="1"/>
  </cols>
  <sheetData>
    <row r="3" spans="2:4">
      <c r="B3" s="47" t="s">
        <v>144</v>
      </c>
    </row>
    <row r="4" spans="2:4">
      <c r="B4" s="47"/>
    </row>
    <row r="5" spans="2:4">
      <c r="B5" s="48" t="s">
        <v>145</v>
      </c>
      <c r="C5" t="s">
        <v>146</v>
      </c>
    </row>
    <row r="6" spans="2:4">
      <c r="B6" s="48" t="s">
        <v>147</v>
      </c>
      <c r="C6" t="s">
        <v>148</v>
      </c>
    </row>
    <row r="7" spans="2:4">
      <c r="B7" s="49" t="s">
        <v>149</v>
      </c>
      <c r="C7" t="s">
        <v>150</v>
      </c>
    </row>
    <row r="8" spans="2:4">
      <c r="B8" s="49" t="s">
        <v>151</v>
      </c>
      <c r="C8" t="s">
        <v>152</v>
      </c>
    </row>
    <row r="9" spans="2:4">
      <c r="B9" s="49" t="s">
        <v>153</v>
      </c>
      <c r="C9" t="s">
        <v>154</v>
      </c>
    </row>
    <row r="10" spans="2:4">
      <c r="B10" s="49" t="s">
        <v>155</v>
      </c>
      <c r="C10" t="s">
        <v>154</v>
      </c>
    </row>
    <row r="11" spans="2:4">
      <c r="B11" s="49" t="s">
        <v>156</v>
      </c>
      <c r="C11" t="s">
        <v>154</v>
      </c>
    </row>
    <row r="12" spans="2:4">
      <c r="B12" s="49" t="s">
        <v>157</v>
      </c>
      <c r="C12" s="51" t="s">
        <v>158</v>
      </c>
      <c r="D12" t="s">
        <v>159</v>
      </c>
    </row>
    <row r="13" spans="2:4">
      <c r="B13" s="49" t="s">
        <v>160</v>
      </c>
      <c r="C13" t="s">
        <v>154</v>
      </c>
    </row>
    <row r="14" spans="2:4">
      <c r="B14" s="49" t="s">
        <v>161</v>
      </c>
      <c r="C14" t="s">
        <v>154</v>
      </c>
    </row>
    <row r="15" spans="2:4">
      <c r="B15" s="49" t="s">
        <v>162</v>
      </c>
      <c r="C15" t="s">
        <v>163</v>
      </c>
    </row>
    <row r="16" spans="2:4">
      <c r="B16" s="50"/>
    </row>
    <row r="17" spans="2:3">
      <c r="B17" s="49" t="s">
        <v>164</v>
      </c>
    </row>
    <row r="18" spans="2:3">
      <c r="B18" s="49" t="s">
        <v>165</v>
      </c>
      <c r="C18" t="s">
        <v>166</v>
      </c>
    </row>
  </sheetData>
  <pageMargins left="0.7" right="0.7" top="0.75" bottom="0.75" header="0.3" footer="0.3"/>
  <pageSetup paperSize="9" orientation="portrait" r:id="rId1"/>
  <headerFooter>
    <oddFooter>&amp;CAir Products 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D3E6E-2D08-4962-A2EE-EAC5CB4B53A3}">
  <dimension ref="B1:K38"/>
  <sheetViews>
    <sheetView zoomScale="85" zoomScaleNormal="85" workbookViewId="0">
      <selection activeCell="K28" sqref="K28"/>
    </sheetView>
  </sheetViews>
  <sheetFormatPr defaultColWidth="9.28515625" defaultRowHeight="15.75" customHeight="1"/>
  <cols>
    <col min="1" max="1" width="9.28515625" style="56"/>
    <col min="2" max="2" width="37.28515625" style="56" bestFit="1" customWidth="1"/>
    <col min="3" max="4" width="1" style="56" customWidth="1"/>
    <col min="5" max="5" width="9.28515625" style="56"/>
    <col min="6" max="6" width="12.42578125" style="56" bestFit="1" customWidth="1"/>
    <col min="7" max="7" width="55.7109375" style="56" bestFit="1" customWidth="1"/>
    <col min="8" max="9" width="9.28515625" style="56"/>
    <col min="10" max="10" width="1.28515625" style="56" customWidth="1"/>
    <col min="11" max="16384" width="9.28515625" style="56"/>
  </cols>
  <sheetData>
    <row r="1" spans="2:11" ht="15.75" customHeight="1" thickBot="1"/>
    <row r="2" spans="2:11" ht="22.5" customHeight="1" thickBot="1">
      <c r="B2" s="55" t="s">
        <v>31</v>
      </c>
      <c r="F2" s="75" t="s">
        <v>35</v>
      </c>
      <c r="G2" s="76" t="s">
        <v>167</v>
      </c>
      <c r="I2" s="55" t="s">
        <v>69</v>
      </c>
      <c r="K2" s="55" t="s">
        <v>70</v>
      </c>
    </row>
    <row r="3" spans="2:11" ht="15.75" customHeight="1">
      <c r="B3" s="57" t="s">
        <v>130</v>
      </c>
      <c r="F3" s="67" t="s">
        <v>168</v>
      </c>
      <c r="G3" s="68" t="s">
        <v>169</v>
      </c>
      <c r="I3" s="57" t="s">
        <v>170</v>
      </c>
      <c r="K3" s="57" t="s">
        <v>171</v>
      </c>
    </row>
    <row r="4" spans="2:11" ht="15.75" customHeight="1">
      <c r="B4" s="58" t="s">
        <v>131</v>
      </c>
      <c r="F4" s="67" t="s">
        <v>172</v>
      </c>
      <c r="G4" s="68" t="s">
        <v>173</v>
      </c>
      <c r="I4" s="59" t="s">
        <v>174</v>
      </c>
      <c r="K4" s="58" t="s">
        <v>175</v>
      </c>
    </row>
    <row r="5" spans="2:11" ht="15.75" customHeight="1">
      <c r="B5" s="58" t="s">
        <v>132</v>
      </c>
      <c r="F5" s="67" t="s">
        <v>176</v>
      </c>
      <c r="G5" s="68" t="s">
        <v>177</v>
      </c>
      <c r="K5" s="58" t="s">
        <v>178</v>
      </c>
    </row>
    <row r="6" spans="2:11" ht="15.75" customHeight="1">
      <c r="B6" s="58" t="s">
        <v>133</v>
      </c>
      <c r="F6" s="67" t="s">
        <v>179</v>
      </c>
      <c r="G6" s="68" t="s">
        <v>180</v>
      </c>
      <c r="K6" s="58" t="s">
        <v>181</v>
      </c>
    </row>
    <row r="7" spans="2:11" ht="15.75" customHeight="1">
      <c r="B7" s="59" t="s">
        <v>134</v>
      </c>
      <c r="F7" s="67" t="s">
        <v>182</v>
      </c>
      <c r="G7" s="68" t="s">
        <v>183</v>
      </c>
      <c r="K7" s="58" t="s">
        <v>184</v>
      </c>
    </row>
    <row r="8" spans="2:11" ht="15.75" customHeight="1">
      <c r="F8" s="67" t="s">
        <v>185</v>
      </c>
      <c r="G8" s="68" t="s">
        <v>186</v>
      </c>
      <c r="K8" s="59" t="s">
        <v>187</v>
      </c>
    </row>
    <row r="9" spans="2:11" ht="15.75" customHeight="1">
      <c r="F9" s="67" t="s">
        <v>188</v>
      </c>
      <c r="G9" s="68" t="s">
        <v>189</v>
      </c>
    </row>
    <row r="10" spans="2:11" ht="15.75" customHeight="1">
      <c r="F10" s="67" t="s">
        <v>190</v>
      </c>
      <c r="G10" s="68" t="s">
        <v>191</v>
      </c>
    </row>
    <row r="11" spans="2:11" ht="15.75" customHeight="1">
      <c r="F11" s="67" t="s">
        <v>192</v>
      </c>
      <c r="G11" s="68" t="s">
        <v>193</v>
      </c>
    </row>
    <row r="12" spans="2:11" ht="15.75" customHeight="1">
      <c r="F12" s="67" t="s">
        <v>194</v>
      </c>
      <c r="G12" s="68" t="s">
        <v>195</v>
      </c>
    </row>
    <row r="13" spans="2:11" ht="15.75" customHeight="1">
      <c r="F13" s="67" t="s">
        <v>196</v>
      </c>
      <c r="G13" s="68" t="s">
        <v>197</v>
      </c>
    </row>
    <row r="14" spans="2:11" ht="15.75" customHeight="1">
      <c r="F14" s="67" t="s">
        <v>198</v>
      </c>
      <c r="G14" s="68" t="s">
        <v>199</v>
      </c>
    </row>
    <row r="15" spans="2:11" ht="15.75" customHeight="1">
      <c r="F15" s="67" t="s">
        <v>200</v>
      </c>
      <c r="G15" s="68" t="s">
        <v>201</v>
      </c>
    </row>
    <row r="16" spans="2:11" ht="15.75" customHeight="1">
      <c r="F16" s="67" t="s">
        <v>202</v>
      </c>
      <c r="G16" s="68" t="s">
        <v>203</v>
      </c>
    </row>
    <row r="17" spans="6:7" ht="15.75" customHeight="1">
      <c r="F17" s="67" t="s">
        <v>204</v>
      </c>
      <c r="G17" s="68" t="s">
        <v>205</v>
      </c>
    </row>
    <row r="18" spans="6:7" ht="15.75" customHeight="1">
      <c r="F18" s="67" t="s">
        <v>206</v>
      </c>
      <c r="G18" s="68" t="s">
        <v>207</v>
      </c>
    </row>
    <row r="19" spans="6:7" ht="15.75" customHeight="1">
      <c r="F19" s="67" t="s">
        <v>208</v>
      </c>
      <c r="G19" s="68" t="s">
        <v>209</v>
      </c>
    </row>
    <row r="20" spans="6:7" ht="15.75" customHeight="1">
      <c r="F20" s="67" t="s">
        <v>210</v>
      </c>
      <c r="G20" s="68" t="s">
        <v>211</v>
      </c>
    </row>
    <row r="21" spans="6:7" ht="15.75" customHeight="1">
      <c r="F21" s="67" t="s">
        <v>212</v>
      </c>
      <c r="G21" s="68" t="s">
        <v>213</v>
      </c>
    </row>
    <row r="22" spans="6:7" ht="15.75" customHeight="1">
      <c r="F22" s="67" t="s">
        <v>214</v>
      </c>
      <c r="G22" s="68" t="s">
        <v>215</v>
      </c>
    </row>
    <row r="23" spans="6:7" ht="15.75" customHeight="1">
      <c r="F23" s="67" t="s">
        <v>216</v>
      </c>
      <c r="G23" s="68" t="s">
        <v>217</v>
      </c>
    </row>
    <row r="24" spans="6:7" ht="15.75" customHeight="1">
      <c r="F24" s="67" t="s">
        <v>218</v>
      </c>
      <c r="G24" s="68" t="s">
        <v>219</v>
      </c>
    </row>
    <row r="25" spans="6:7" ht="15.75" customHeight="1">
      <c r="F25" s="67" t="s">
        <v>220</v>
      </c>
      <c r="G25" s="68" t="s">
        <v>221</v>
      </c>
    </row>
    <row r="26" spans="6:7" ht="15.75" customHeight="1">
      <c r="F26" s="67" t="s">
        <v>222</v>
      </c>
      <c r="G26" s="68" t="s">
        <v>223</v>
      </c>
    </row>
    <row r="27" spans="6:7" ht="15.75" customHeight="1">
      <c r="F27" s="67" t="s">
        <v>224</v>
      </c>
      <c r="G27" s="68" t="s">
        <v>225</v>
      </c>
    </row>
    <row r="28" spans="6:7" ht="15.75" customHeight="1">
      <c r="F28" s="67" t="s">
        <v>226</v>
      </c>
      <c r="G28" s="68" t="s">
        <v>227</v>
      </c>
    </row>
    <row r="29" spans="6:7" ht="15.75" customHeight="1">
      <c r="F29" s="67" t="s">
        <v>228</v>
      </c>
      <c r="G29" s="68" t="s">
        <v>229</v>
      </c>
    </row>
    <row r="30" spans="6:7" ht="15.75" customHeight="1">
      <c r="F30" s="67" t="s">
        <v>230</v>
      </c>
      <c r="G30" s="68" t="s">
        <v>231</v>
      </c>
    </row>
    <row r="31" spans="6:7" ht="15.75" customHeight="1">
      <c r="F31" s="67" t="s">
        <v>232</v>
      </c>
      <c r="G31" s="68" t="s">
        <v>233</v>
      </c>
    </row>
    <row r="32" spans="6:7" ht="15.75" customHeight="1">
      <c r="F32" s="67" t="s">
        <v>234</v>
      </c>
      <c r="G32" s="68" t="s">
        <v>235</v>
      </c>
    </row>
    <row r="33" spans="6:7" ht="15.75" customHeight="1">
      <c r="F33" s="67" t="s">
        <v>236</v>
      </c>
      <c r="G33" s="68" t="s">
        <v>237</v>
      </c>
    </row>
    <row r="34" spans="6:7" ht="15.75" customHeight="1">
      <c r="F34" s="67" t="s">
        <v>238</v>
      </c>
      <c r="G34" s="68" t="s">
        <v>239</v>
      </c>
    </row>
    <row r="35" spans="6:7" ht="15.75" customHeight="1">
      <c r="F35" s="67" t="s">
        <v>240</v>
      </c>
      <c r="G35" s="68" t="s">
        <v>241</v>
      </c>
    </row>
    <row r="36" spans="6:7" ht="15.75" customHeight="1">
      <c r="F36" s="67" t="s">
        <v>242</v>
      </c>
      <c r="G36" s="68" t="s">
        <v>243</v>
      </c>
    </row>
    <row r="37" spans="6:7" ht="15.75" customHeight="1">
      <c r="F37" s="67" t="s">
        <v>244</v>
      </c>
      <c r="G37" s="68" t="s">
        <v>245</v>
      </c>
    </row>
    <row r="38" spans="6:7" ht="15.75" customHeight="1">
      <c r="F38" s="69" t="s">
        <v>137</v>
      </c>
      <c r="G38" s="70" t="s">
        <v>246</v>
      </c>
    </row>
  </sheetData>
  <pageMargins left="0.7" right="0.7" top="0.75" bottom="0.75" header="0.3" footer="0.3"/>
  <pageSetup paperSize="9" orientation="portrait" r:id="rId1"/>
  <headerFooter>
    <oddFooter>&amp;CAir Products 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17A13-FB90-4244-A902-5D676D4BB39D}">
  <sheetPr>
    <pageSetUpPr fitToPage="1"/>
  </sheetPr>
  <dimension ref="A1:BP33"/>
  <sheetViews>
    <sheetView topLeftCell="E1" zoomScale="70" zoomScaleNormal="70" workbookViewId="0">
      <selection activeCell="V17" sqref="V17"/>
    </sheetView>
  </sheetViews>
  <sheetFormatPr defaultColWidth="8.7109375" defaultRowHeight="14.25"/>
  <cols>
    <col min="1" max="2" width="8.7109375" style="2"/>
    <col min="3" max="3" width="23.7109375" style="2" bestFit="1" customWidth="1"/>
    <col min="4" max="4" width="23.7109375" style="21" customWidth="1"/>
    <col min="5" max="5" width="14.7109375" style="2" customWidth="1"/>
    <col min="6" max="6" width="20.7109375" style="2" bestFit="1" customWidth="1"/>
    <col min="7" max="7" width="23.5703125" style="3" bestFit="1" customWidth="1"/>
    <col min="8" max="8" width="21.42578125" style="3" customWidth="1"/>
    <col min="9" max="9" width="21.7109375" style="3" bestFit="1" customWidth="1"/>
    <col min="10" max="10" width="15.7109375" style="3" customWidth="1"/>
    <col min="11" max="11" width="15.28515625" style="3" bestFit="1" customWidth="1"/>
    <col min="12" max="12" width="15.7109375" style="2" bestFit="1" customWidth="1"/>
    <col min="13" max="13" width="16.28515625" style="3" customWidth="1"/>
    <col min="14" max="15" width="13.7109375" style="3" customWidth="1"/>
    <col min="16" max="16" width="14" style="3" bestFit="1" customWidth="1"/>
    <col min="17" max="17" width="16.28515625" style="3" bestFit="1" customWidth="1"/>
    <col min="18" max="18" width="19.28515625" style="3" bestFit="1" customWidth="1"/>
    <col min="19" max="19" width="12.7109375" style="3" customWidth="1"/>
    <col min="20" max="20" width="13.42578125" style="3" customWidth="1"/>
    <col min="21" max="21" width="12.28515625" style="3" customWidth="1"/>
    <col min="22" max="22" width="25.7109375" style="3" customWidth="1"/>
    <col min="23" max="23" width="12" style="3" bestFit="1" customWidth="1"/>
    <col min="24" max="24" width="23.28515625" style="3" customWidth="1"/>
    <col min="25" max="25" width="14.28515625" style="3" customWidth="1"/>
    <col min="26" max="26" width="16.7109375" style="3" customWidth="1"/>
    <col min="27" max="27" width="14.7109375" style="3" customWidth="1"/>
    <col min="28" max="28" width="10.28515625" style="3" customWidth="1"/>
    <col min="29" max="29" width="14.28515625" style="3" customWidth="1"/>
    <col min="30" max="36" width="10.28515625" style="3" customWidth="1"/>
    <col min="37" max="37" width="11.42578125" style="3" bestFit="1" customWidth="1"/>
    <col min="38" max="38" width="12.7109375" style="3" customWidth="1"/>
    <col min="39" max="39" width="18.28515625" style="6" bestFit="1" customWidth="1"/>
    <col min="40" max="41" width="10.7109375" style="3" customWidth="1"/>
    <col min="42" max="42" width="12.28515625" style="3" customWidth="1"/>
    <col min="43" max="44" width="10.7109375" style="3" customWidth="1"/>
    <col min="45" max="45" width="10" style="3" bestFit="1" customWidth="1"/>
    <col min="46" max="46" width="14" style="3" customWidth="1"/>
    <col min="47" max="47" width="13.7109375" style="3" customWidth="1"/>
    <col min="48" max="48" width="18" style="3" bestFit="1" customWidth="1"/>
    <col min="49" max="51" width="12.5703125" style="3" bestFit="1" customWidth="1"/>
    <col min="52" max="52" width="10.7109375" style="3" bestFit="1" customWidth="1"/>
    <col min="53" max="55" width="9" style="3" bestFit="1" customWidth="1"/>
    <col min="56" max="57" width="8.7109375" style="3"/>
    <col min="58" max="58" width="11.7109375" style="3" bestFit="1" customWidth="1"/>
    <col min="59" max="59" width="12.5703125" style="3" bestFit="1" customWidth="1"/>
    <col min="60" max="60" width="27.28515625" style="2" bestFit="1" customWidth="1"/>
    <col min="61" max="61" width="11.28515625" style="2" bestFit="1" customWidth="1"/>
    <col min="62" max="62" width="11.42578125" style="2" bestFit="1" customWidth="1"/>
    <col min="63" max="63" width="8.7109375" style="2"/>
    <col min="64" max="64" width="16.28515625" style="2" customWidth="1"/>
    <col min="65" max="65" width="28.28515625" style="2" customWidth="1"/>
    <col min="66" max="66" width="19.42578125" style="2" customWidth="1"/>
    <col min="67" max="67" width="17.28515625" style="2" bestFit="1" customWidth="1"/>
    <col min="68" max="72" width="8.7109375" style="2"/>
    <col min="73" max="73" width="39.42578125" style="2" customWidth="1"/>
    <col min="74" max="79" width="8.7109375" style="2"/>
    <col min="80" max="80" width="18.7109375" style="2" customWidth="1"/>
    <col min="81" max="81" width="13.28515625" style="2" customWidth="1"/>
    <col min="82" max="83" width="8.7109375" style="2"/>
    <col min="84" max="84" width="19.7109375" style="2" customWidth="1"/>
    <col min="85" max="85" width="10.7109375" style="2" customWidth="1"/>
    <col min="86" max="87" width="8.7109375" style="2"/>
    <col min="88" max="88" width="34.28515625" style="2" customWidth="1"/>
    <col min="89" max="16384" width="8.7109375" style="2"/>
  </cols>
  <sheetData>
    <row r="1" spans="1:68">
      <c r="O1" s="2"/>
    </row>
    <row r="2" spans="1:68" ht="15" thickBot="1"/>
    <row r="3" spans="1:68" s="4" customFormat="1" ht="15">
      <c r="C3" s="225" t="s">
        <v>247</v>
      </c>
      <c r="D3" s="21" t="s">
        <v>248</v>
      </c>
      <c r="E3" s="10" t="s">
        <v>135</v>
      </c>
      <c r="F3" s="16" t="s">
        <v>249</v>
      </c>
      <c r="G3" s="16" t="s">
        <v>249</v>
      </c>
      <c r="H3" s="16" t="s">
        <v>249</v>
      </c>
      <c r="I3" s="16" t="s">
        <v>249</v>
      </c>
      <c r="J3" s="16" t="s">
        <v>249</v>
      </c>
      <c r="K3" s="16" t="s">
        <v>249</v>
      </c>
      <c r="L3" s="16" t="s">
        <v>249</v>
      </c>
      <c r="M3" s="16" t="s">
        <v>249</v>
      </c>
      <c r="N3" s="11" t="s">
        <v>136</v>
      </c>
      <c r="O3" s="10" t="s">
        <v>135</v>
      </c>
      <c r="P3" s="16" t="s">
        <v>249</v>
      </c>
      <c r="Q3" s="10" t="s">
        <v>135</v>
      </c>
      <c r="R3" s="10" t="s">
        <v>135</v>
      </c>
      <c r="S3" s="10" t="s">
        <v>135</v>
      </c>
      <c r="T3" s="10" t="s">
        <v>135</v>
      </c>
      <c r="U3" s="16" t="s">
        <v>249</v>
      </c>
      <c r="V3" s="16" t="s">
        <v>249</v>
      </c>
      <c r="W3" s="16" t="s">
        <v>249</v>
      </c>
      <c r="X3" s="16" t="s">
        <v>249</v>
      </c>
      <c r="Y3" s="11" t="s">
        <v>136</v>
      </c>
      <c r="Z3" s="11" t="s">
        <v>136</v>
      </c>
      <c r="AA3" s="12" t="s">
        <v>250</v>
      </c>
      <c r="AB3" s="5"/>
      <c r="AC3" s="5"/>
      <c r="AD3" s="5"/>
      <c r="AE3" s="5"/>
      <c r="AF3" s="5"/>
      <c r="AG3" s="5"/>
      <c r="AH3" s="5"/>
      <c r="AI3" s="5"/>
      <c r="AJ3" s="5"/>
      <c r="AK3" s="5"/>
      <c r="AL3" s="5"/>
      <c r="AM3" s="17"/>
      <c r="AN3" s="5"/>
      <c r="AO3" s="5"/>
      <c r="AP3" s="5"/>
      <c r="AQ3" s="5"/>
      <c r="AR3" s="5"/>
      <c r="AS3" s="5"/>
      <c r="AT3" s="5"/>
      <c r="AU3" s="5"/>
      <c r="AV3" s="5"/>
      <c r="AW3" s="5"/>
      <c r="AX3" s="5"/>
      <c r="AY3" s="5"/>
      <c r="AZ3" s="5"/>
      <c r="BA3" s="5"/>
      <c r="BB3" s="5"/>
      <c r="BC3" s="5"/>
      <c r="BD3" s="5"/>
      <c r="BE3" s="5"/>
      <c r="BF3" s="5"/>
      <c r="BG3" s="5"/>
    </row>
    <row r="4" spans="1:68" ht="15">
      <c r="C4" s="226"/>
      <c r="D4" s="21" t="s">
        <v>44</v>
      </c>
      <c r="E4" s="228" t="s">
        <v>251</v>
      </c>
      <c r="F4" s="229"/>
      <c r="G4" s="229"/>
      <c r="H4" s="229"/>
      <c r="I4" s="229"/>
      <c r="J4" s="229"/>
      <c r="K4" s="229"/>
      <c r="L4" s="229"/>
      <c r="M4" s="229"/>
      <c r="N4" s="229"/>
      <c r="O4" s="229"/>
      <c r="P4" s="229"/>
      <c r="Q4" s="229"/>
      <c r="R4" s="229"/>
      <c r="S4" s="229"/>
      <c r="T4" s="229"/>
      <c r="U4" s="229"/>
      <c r="V4" s="229"/>
      <c r="W4" s="229"/>
      <c r="X4" s="229"/>
      <c r="Y4" s="229"/>
      <c r="Z4" s="229"/>
      <c r="AA4" s="230"/>
    </row>
    <row r="5" spans="1:68" ht="99" customHeight="1">
      <c r="C5" s="226"/>
      <c r="D5" s="21" t="s">
        <v>65</v>
      </c>
      <c r="E5" s="13" t="s">
        <v>252</v>
      </c>
      <c r="F5" s="13" t="s">
        <v>253</v>
      </c>
      <c r="G5" s="13" t="s">
        <v>254</v>
      </c>
      <c r="H5" s="13" t="s">
        <v>255</v>
      </c>
      <c r="I5" s="13" t="s">
        <v>256</v>
      </c>
      <c r="J5" s="13" t="s">
        <v>257</v>
      </c>
      <c r="K5" s="13" t="s">
        <v>258</v>
      </c>
      <c r="L5" s="13" t="s">
        <v>259</v>
      </c>
      <c r="M5" s="13" t="s">
        <v>260</v>
      </c>
      <c r="N5" s="13" t="s">
        <v>261</v>
      </c>
      <c r="O5" s="13" t="s">
        <v>262</v>
      </c>
      <c r="P5" s="13" t="s">
        <v>263</v>
      </c>
      <c r="Q5" s="13" t="s">
        <v>264</v>
      </c>
      <c r="R5" s="13" t="s">
        <v>265</v>
      </c>
      <c r="S5" s="13" t="s">
        <v>266</v>
      </c>
      <c r="T5" s="13" t="s">
        <v>267</v>
      </c>
      <c r="U5" s="13" t="s">
        <v>268</v>
      </c>
      <c r="V5" s="13" t="s">
        <v>269</v>
      </c>
      <c r="W5" s="13" t="s">
        <v>270</v>
      </c>
      <c r="X5" s="13" t="s">
        <v>271</v>
      </c>
      <c r="Y5" s="13" t="s">
        <v>272</v>
      </c>
      <c r="Z5" s="13" t="s">
        <v>273</v>
      </c>
      <c r="AA5" s="14" t="s">
        <v>274</v>
      </c>
    </row>
    <row r="6" spans="1:68" ht="15" thickBot="1">
      <c r="C6" s="227"/>
      <c r="D6" s="21" t="s">
        <v>77</v>
      </c>
      <c r="E6" s="2" t="s">
        <v>275</v>
      </c>
    </row>
    <row r="8" spans="1:68" ht="15" thickBot="1">
      <c r="F8" s="3" t="s">
        <v>276</v>
      </c>
      <c r="H8" s="3" t="s">
        <v>277</v>
      </c>
      <c r="L8" s="2" t="s">
        <v>278</v>
      </c>
      <c r="M8" s="3" t="s">
        <v>276</v>
      </c>
      <c r="O8" s="6" t="s">
        <v>279</v>
      </c>
    </row>
    <row r="9" spans="1:68" s="3" customFormat="1" ht="15">
      <c r="A9" s="2"/>
      <c r="B9" s="2"/>
      <c r="C9" s="225" t="s">
        <v>280</v>
      </c>
      <c r="D9" s="21" t="s">
        <v>248</v>
      </c>
      <c r="E9" s="18" t="s">
        <v>249</v>
      </c>
      <c r="F9" s="14"/>
      <c r="G9" s="18" t="s">
        <v>249</v>
      </c>
      <c r="H9" s="18" t="s">
        <v>249</v>
      </c>
      <c r="I9" s="11" t="s">
        <v>136</v>
      </c>
      <c r="J9" s="18" t="s">
        <v>249</v>
      </c>
      <c r="K9" s="11" t="s">
        <v>136</v>
      </c>
      <c r="L9" s="18" t="s">
        <v>249</v>
      </c>
      <c r="M9" s="14"/>
      <c r="N9" s="11" t="s">
        <v>136</v>
      </c>
      <c r="O9" s="19" t="s">
        <v>91</v>
      </c>
      <c r="AM9" s="6"/>
      <c r="BH9" s="2"/>
      <c r="BI9" s="2"/>
      <c r="BJ9" s="2"/>
      <c r="BK9" s="2"/>
      <c r="BL9" s="2"/>
      <c r="BM9" s="2"/>
      <c r="BN9" s="2"/>
      <c r="BO9" s="2"/>
      <c r="BP9" s="2"/>
    </row>
    <row r="10" spans="1:68" s="3" customFormat="1" ht="15">
      <c r="A10" s="2"/>
      <c r="B10" s="2"/>
      <c r="C10" s="226"/>
      <c r="D10" s="21" t="s">
        <v>44</v>
      </c>
      <c r="E10" s="237" t="s">
        <v>280</v>
      </c>
      <c r="F10" s="237"/>
      <c r="G10" s="237"/>
      <c r="H10" s="237"/>
      <c r="I10" s="237"/>
      <c r="J10" s="237"/>
      <c r="K10" s="237"/>
      <c r="L10" s="237"/>
      <c r="M10" s="237"/>
      <c r="N10" s="237"/>
      <c r="O10" s="237"/>
      <c r="AM10" s="6"/>
      <c r="BH10" s="2"/>
      <c r="BI10" s="2"/>
      <c r="BJ10" s="2"/>
      <c r="BK10" s="2"/>
      <c r="BL10" s="2"/>
      <c r="BM10" s="2"/>
      <c r="BN10" s="2"/>
      <c r="BO10" s="2"/>
      <c r="BP10" s="2"/>
    </row>
    <row r="11" spans="1:68" s="3" customFormat="1" ht="25.5">
      <c r="A11" s="2"/>
      <c r="B11" s="2"/>
      <c r="C11" s="226"/>
      <c r="D11" s="21" t="s">
        <v>65</v>
      </c>
      <c r="E11" s="13" t="s">
        <v>281</v>
      </c>
      <c r="F11" s="13" t="s">
        <v>282</v>
      </c>
      <c r="G11" s="13" t="s">
        <v>283</v>
      </c>
      <c r="H11" s="13" t="s">
        <v>259</v>
      </c>
      <c r="I11" s="13" t="s">
        <v>284</v>
      </c>
      <c r="J11" s="13" t="s">
        <v>285</v>
      </c>
      <c r="K11" s="13" t="s">
        <v>53</v>
      </c>
      <c r="L11" s="13" t="s">
        <v>286</v>
      </c>
      <c r="M11" s="13" t="s">
        <v>287</v>
      </c>
      <c r="N11" s="13" t="s">
        <v>288</v>
      </c>
      <c r="O11" s="13" t="s">
        <v>289</v>
      </c>
      <c r="AM11" s="6"/>
      <c r="BH11" s="2"/>
      <c r="BI11" s="2"/>
      <c r="BJ11" s="2"/>
      <c r="BK11" s="2"/>
      <c r="BL11" s="2"/>
      <c r="BM11" s="2"/>
      <c r="BN11" s="2"/>
      <c r="BO11" s="2"/>
      <c r="BP11" s="2"/>
    </row>
    <row r="12" spans="1:68" s="3" customFormat="1" ht="15" thickBot="1">
      <c r="A12" s="2"/>
      <c r="B12" s="2"/>
      <c r="C12" s="227"/>
      <c r="D12" s="21" t="s">
        <v>77</v>
      </c>
      <c r="E12" s="2" t="s">
        <v>290</v>
      </c>
      <c r="F12" s="2"/>
      <c r="L12" s="2"/>
      <c r="AM12" s="6"/>
      <c r="BH12" s="2"/>
      <c r="BI12" s="2"/>
      <c r="BJ12" s="2"/>
      <c r="BK12" s="2"/>
      <c r="BL12" s="2"/>
      <c r="BM12" s="2"/>
      <c r="BN12" s="2"/>
      <c r="BO12" s="2"/>
      <c r="BP12" s="2"/>
    </row>
    <row r="14" spans="1:68" s="3" customFormat="1" ht="15" thickBot="1">
      <c r="A14" s="2"/>
      <c r="B14" s="2"/>
      <c r="C14" s="2"/>
      <c r="D14" s="21"/>
      <c r="E14" s="2"/>
      <c r="F14" s="2"/>
      <c r="L14" s="2"/>
      <c r="V14" s="3" t="s">
        <v>291</v>
      </c>
      <c r="W14" s="3" t="s">
        <v>291</v>
      </c>
      <c r="AM14" s="6"/>
      <c r="BH14" s="2"/>
      <c r="BI14" s="2"/>
      <c r="BJ14" s="2"/>
      <c r="BK14" s="2"/>
      <c r="BL14" s="2"/>
      <c r="BM14" s="2"/>
      <c r="BN14" s="2"/>
      <c r="BO14" s="2"/>
      <c r="BP14" s="2"/>
    </row>
    <row r="15" spans="1:68" s="3" customFormat="1" ht="15">
      <c r="A15" s="2"/>
      <c r="B15" s="2"/>
      <c r="C15" s="225" t="s">
        <v>292</v>
      </c>
      <c r="D15" s="21" t="s">
        <v>248</v>
      </c>
      <c r="E15" s="20" t="s">
        <v>293</v>
      </c>
      <c r="F15" s="20" t="s">
        <v>293</v>
      </c>
      <c r="G15" s="20" t="s">
        <v>293</v>
      </c>
      <c r="H15" s="20" t="s">
        <v>293</v>
      </c>
      <c r="I15" s="18" t="s">
        <v>249</v>
      </c>
      <c r="J15" s="18" t="s">
        <v>249</v>
      </c>
      <c r="K15" s="15" t="s">
        <v>294</v>
      </c>
      <c r="L15" s="20" t="s">
        <v>293</v>
      </c>
      <c r="M15" s="20" t="s">
        <v>293</v>
      </c>
      <c r="N15" s="15" t="s">
        <v>294</v>
      </c>
      <c r="O15" s="20" t="s">
        <v>293</v>
      </c>
      <c r="P15" s="20" t="s">
        <v>293</v>
      </c>
      <c r="Q15" s="20" t="s">
        <v>295</v>
      </c>
      <c r="R15" s="20" t="s">
        <v>293</v>
      </c>
      <c r="S15" s="20" t="s">
        <v>293</v>
      </c>
      <c r="T15" s="15" t="s">
        <v>294</v>
      </c>
      <c r="U15" s="15" t="s">
        <v>294</v>
      </c>
      <c r="V15" s="15" t="s">
        <v>294</v>
      </c>
      <c r="W15" s="15" t="s">
        <v>294</v>
      </c>
      <c r="X15" s="20" t="s">
        <v>293</v>
      </c>
      <c r="AM15" s="6"/>
      <c r="BH15" s="2"/>
      <c r="BI15" s="2"/>
      <c r="BJ15" s="2"/>
      <c r="BK15" s="2"/>
      <c r="BL15" s="2"/>
      <c r="BM15" s="2"/>
      <c r="BN15" s="2"/>
      <c r="BO15" s="2"/>
      <c r="BP15" s="2"/>
    </row>
    <row r="16" spans="1:68" s="3" customFormat="1" ht="15">
      <c r="A16" s="2"/>
      <c r="B16" s="2"/>
      <c r="C16" s="226"/>
      <c r="D16" s="21" t="s">
        <v>44</v>
      </c>
      <c r="E16" s="237" t="s">
        <v>292</v>
      </c>
      <c r="F16" s="237"/>
      <c r="G16" s="237"/>
      <c r="H16" s="237"/>
      <c r="I16" s="237"/>
      <c r="J16" s="237"/>
      <c r="K16" s="237"/>
      <c r="L16" s="237"/>
      <c r="M16" s="237"/>
      <c r="N16" s="237"/>
      <c r="O16" s="237"/>
      <c r="P16" s="237"/>
      <c r="Q16" s="237"/>
      <c r="R16" s="237"/>
      <c r="S16" s="237"/>
      <c r="T16" s="237"/>
      <c r="U16" s="237"/>
      <c r="V16" s="237"/>
      <c r="W16" s="237"/>
      <c r="X16" s="237"/>
      <c r="AM16" s="6"/>
      <c r="BH16" s="2"/>
      <c r="BI16" s="2"/>
      <c r="BJ16" s="2"/>
      <c r="BK16" s="2"/>
      <c r="BL16" s="2"/>
      <c r="BM16" s="2"/>
      <c r="BN16" s="2"/>
      <c r="BO16" s="2"/>
      <c r="BP16" s="2"/>
    </row>
    <row r="17" spans="1:68" s="3" customFormat="1" ht="30">
      <c r="A17" s="2"/>
      <c r="B17" s="2"/>
      <c r="C17" s="226"/>
      <c r="D17" s="21" t="s">
        <v>65</v>
      </c>
      <c r="E17" s="7" t="s">
        <v>296</v>
      </c>
      <c r="F17" s="7" t="s">
        <v>297</v>
      </c>
      <c r="G17" s="7" t="s">
        <v>298</v>
      </c>
      <c r="H17" s="7" t="s">
        <v>299</v>
      </c>
      <c r="I17" s="8" t="s">
        <v>300</v>
      </c>
      <c r="J17" s="9" t="s">
        <v>301</v>
      </c>
      <c r="K17" s="7" t="s">
        <v>302</v>
      </c>
      <c r="L17" s="7" t="s">
        <v>303</v>
      </c>
      <c r="M17" s="7" t="s">
        <v>304</v>
      </c>
      <c r="N17" s="7" t="s">
        <v>305</v>
      </c>
      <c r="O17" s="7" t="s">
        <v>306</v>
      </c>
      <c r="P17" s="7" t="s">
        <v>307</v>
      </c>
      <c r="Q17" s="7" t="s">
        <v>308</v>
      </c>
      <c r="R17" s="7" t="s">
        <v>309</v>
      </c>
      <c r="S17" s="7" t="s">
        <v>310</v>
      </c>
      <c r="T17" s="7" t="s">
        <v>311</v>
      </c>
      <c r="U17" s="7" t="s">
        <v>312</v>
      </c>
      <c r="V17" s="7" t="s">
        <v>52</v>
      </c>
      <c r="W17" s="7" t="s">
        <v>313</v>
      </c>
      <c r="X17" s="9" t="s">
        <v>314</v>
      </c>
      <c r="AM17" s="6"/>
      <c r="BH17" s="2"/>
      <c r="BI17" s="2"/>
      <c r="BJ17" s="2"/>
      <c r="BK17" s="2"/>
      <c r="BL17" s="2"/>
      <c r="BM17" s="2"/>
      <c r="BN17" s="2"/>
      <c r="BO17" s="2"/>
      <c r="BP17" s="2"/>
    </row>
    <row r="18" spans="1:68" s="3" customFormat="1" ht="15" thickBot="1">
      <c r="A18" s="2"/>
      <c r="B18" s="2"/>
      <c r="C18" s="227"/>
      <c r="D18" s="21" t="s">
        <v>77</v>
      </c>
      <c r="E18" s="2" t="s">
        <v>315</v>
      </c>
      <c r="F18" s="2"/>
      <c r="L18" s="2"/>
      <c r="AM18" s="6"/>
      <c r="BH18" s="2"/>
      <c r="BI18" s="2"/>
      <c r="BJ18" s="2"/>
      <c r="BK18" s="2"/>
      <c r="BL18" s="2"/>
      <c r="BM18" s="2"/>
      <c r="BN18" s="2"/>
      <c r="BO18" s="2"/>
      <c r="BP18" s="2"/>
    </row>
    <row r="19" spans="1:68" s="3" customFormat="1" ht="15" thickBot="1">
      <c r="A19" s="2"/>
      <c r="B19" s="2"/>
      <c r="C19" s="2"/>
      <c r="D19" s="21"/>
      <c r="E19" s="2"/>
      <c r="F19" s="2"/>
      <c r="L19" s="2"/>
      <c r="AM19" s="6"/>
      <c r="BH19" s="2"/>
      <c r="BI19" s="2"/>
      <c r="BJ19" s="2"/>
      <c r="BK19" s="2"/>
      <c r="BL19" s="2"/>
      <c r="BM19" s="2"/>
      <c r="BN19" s="2"/>
      <c r="BO19" s="2"/>
      <c r="BP19" s="2"/>
    </row>
    <row r="20" spans="1:68" s="3" customFormat="1" ht="15" thickBot="1">
      <c r="A20" s="2"/>
      <c r="B20" s="26"/>
      <c r="C20" s="27"/>
      <c r="D20" s="28"/>
      <c r="E20" s="27"/>
      <c r="F20" s="27"/>
      <c r="G20" s="29"/>
      <c r="H20" s="29"/>
      <c r="I20" s="29"/>
      <c r="J20" s="29"/>
      <c r="K20" s="29"/>
      <c r="L20" s="27"/>
      <c r="M20" s="29"/>
      <c r="N20" s="29"/>
      <c r="O20" s="29"/>
      <c r="P20" s="29"/>
      <c r="Q20" s="29"/>
      <c r="R20" s="29"/>
      <c r="S20" s="29"/>
      <c r="T20" s="29"/>
      <c r="U20" s="29"/>
      <c r="V20" s="29"/>
      <c r="W20" s="29"/>
      <c r="X20" s="29"/>
      <c r="Y20" s="29"/>
      <c r="Z20" s="30"/>
      <c r="AM20" s="6"/>
      <c r="BH20" s="2"/>
      <c r="BI20" s="2"/>
      <c r="BJ20" s="2"/>
      <c r="BK20" s="2"/>
      <c r="BL20" s="2"/>
      <c r="BM20" s="2"/>
      <c r="BN20" s="2"/>
      <c r="BO20" s="2"/>
      <c r="BP20" s="2"/>
    </row>
    <row r="21" spans="1:68" s="3" customFormat="1" ht="15">
      <c r="A21" s="2"/>
      <c r="B21" s="31"/>
      <c r="C21" s="231" t="s">
        <v>316</v>
      </c>
      <c r="D21" s="32" t="s">
        <v>248</v>
      </c>
      <c r="E21" s="33"/>
      <c r="F21" s="33"/>
      <c r="G21" s="34"/>
      <c r="H21" s="35"/>
      <c r="I21" s="35"/>
      <c r="J21" s="36"/>
      <c r="K21" s="36"/>
      <c r="L21" s="37"/>
      <c r="M21" s="36"/>
      <c r="N21" s="36"/>
      <c r="O21" s="36"/>
      <c r="P21" s="36"/>
      <c r="Q21" s="36"/>
      <c r="R21" s="36"/>
      <c r="S21" s="36"/>
      <c r="T21" s="36"/>
      <c r="U21" s="36"/>
      <c r="V21" s="36"/>
      <c r="W21" s="36"/>
      <c r="X21" s="36"/>
      <c r="Y21" s="36"/>
      <c r="Z21" s="38"/>
      <c r="AM21" s="6"/>
      <c r="BH21" s="2"/>
      <c r="BI21" s="2"/>
      <c r="BJ21" s="2"/>
      <c r="BK21" s="2"/>
      <c r="BL21" s="2"/>
      <c r="BM21" s="2"/>
      <c r="BN21" s="2"/>
      <c r="BO21" s="2"/>
      <c r="BP21" s="2"/>
    </row>
    <row r="22" spans="1:68" s="3" customFormat="1" ht="15">
      <c r="A22" s="2"/>
      <c r="B22" s="31"/>
      <c r="C22" s="232"/>
      <c r="D22" s="32" t="s">
        <v>44</v>
      </c>
      <c r="E22" s="234" t="s">
        <v>317</v>
      </c>
      <c r="F22" s="235"/>
      <c r="G22" s="235"/>
      <c r="H22" s="235"/>
      <c r="I22" s="236"/>
      <c r="J22" s="36"/>
      <c r="K22" s="36"/>
      <c r="L22" s="37"/>
      <c r="M22" s="36"/>
      <c r="N22" s="36"/>
      <c r="O22" s="36"/>
      <c r="P22" s="36"/>
      <c r="Q22" s="36"/>
      <c r="R22" s="36"/>
      <c r="S22" s="36"/>
      <c r="T22" s="36"/>
      <c r="U22" s="36"/>
      <c r="V22" s="36"/>
      <c r="W22" s="36"/>
      <c r="X22" s="36"/>
      <c r="Y22" s="36"/>
      <c r="Z22" s="38"/>
      <c r="AM22" s="6"/>
      <c r="BH22" s="2"/>
      <c r="BI22" s="2"/>
      <c r="BJ22" s="2"/>
      <c r="BK22" s="2"/>
      <c r="BL22" s="2"/>
      <c r="BM22" s="2"/>
      <c r="BN22" s="2"/>
      <c r="BO22" s="2"/>
      <c r="BP22" s="2"/>
    </row>
    <row r="23" spans="1:68" s="3" customFormat="1">
      <c r="A23" s="2"/>
      <c r="B23" s="31"/>
      <c r="C23" s="232"/>
      <c r="D23" s="32" t="s">
        <v>65</v>
      </c>
      <c r="E23" s="39" t="s">
        <v>318</v>
      </c>
      <c r="F23" s="39" t="s">
        <v>319</v>
      </c>
      <c r="G23" s="39" t="s">
        <v>320</v>
      </c>
      <c r="H23" s="35" t="s">
        <v>321</v>
      </c>
      <c r="I23" s="35" t="s">
        <v>322</v>
      </c>
      <c r="J23" s="36"/>
      <c r="K23" s="36"/>
      <c r="L23" s="37"/>
      <c r="M23" s="36"/>
      <c r="N23" s="36"/>
      <c r="O23" s="36"/>
      <c r="P23" s="36"/>
      <c r="Q23" s="36"/>
      <c r="R23" s="36"/>
      <c r="S23" s="36"/>
      <c r="T23" s="36"/>
      <c r="U23" s="36"/>
      <c r="V23" s="36"/>
      <c r="W23" s="36"/>
      <c r="X23" s="36"/>
      <c r="Y23" s="36"/>
      <c r="Z23" s="38"/>
      <c r="AM23" s="6"/>
      <c r="BH23" s="2"/>
      <c r="BI23" s="2"/>
      <c r="BJ23" s="2"/>
      <c r="BK23" s="2"/>
      <c r="BL23" s="2"/>
      <c r="BM23" s="2"/>
      <c r="BN23" s="2"/>
      <c r="BO23" s="2"/>
      <c r="BP23" s="2"/>
    </row>
    <row r="24" spans="1:68" s="3" customFormat="1" ht="15" thickBot="1">
      <c r="A24" s="2"/>
      <c r="B24" s="31"/>
      <c r="C24" s="233"/>
      <c r="D24" s="32" t="s">
        <v>77</v>
      </c>
      <c r="E24" s="37" t="s">
        <v>323</v>
      </c>
      <c r="F24" s="37"/>
      <c r="G24" s="36"/>
      <c r="H24" s="36"/>
      <c r="I24" s="36"/>
      <c r="J24" s="36"/>
      <c r="K24" s="36"/>
      <c r="L24" s="37"/>
      <c r="M24" s="36"/>
      <c r="N24" s="36"/>
      <c r="O24" s="36"/>
      <c r="P24" s="36"/>
      <c r="Q24" s="36"/>
      <c r="R24" s="36"/>
      <c r="S24" s="36"/>
      <c r="T24" s="36"/>
      <c r="U24" s="36"/>
      <c r="V24" s="36"/>
      <c r="W24" s="36"/>
      <c r="X24" s="36"/>
      <c r="Y24" s="36"/>
      <c r="Z24" s="38"/>
      <c r="AM24" s="6"/>
      <c r="BH24" s="2"/>
      <c r="BI24" s="2"/>
      <c r="BJ24" s="2"/>
      <c r="BK24" s="2"/>
      <c r="BL24" s="2"/>
      <c r="BM24" s="2"/>
      <c r="BN24" s="2"/>
      <c r="BO24" s="2"/>
      <c r="BP24" s="2"/>
    </row>
    <row r="25" spans="1:68" s="3" customFormat="1">
      <c r="A25" s="2"/>
      <c r="B25" s="31"/>
      <c r="C25" s="37"/>
      <c r="D25" s="32"/>
      <c r="E25" s="37"/>
      <c r="F25" s="37"/>
      <c r="G25" s="36"/>
      <c r="H25" s="36"/>
      <c r="I25" s="36"/>
      <c r="J25" s="36"/>
      <c r="K25" s="36"/>
      <c r="L25" s="37"/>
      <c r="M25" s="36"/>
      <c r="N25" s="36"/>
      <c r="O25" s="36"/>
      <c r="P25" s="36"/>
      <c r="Q25" s="36"/>
      <c r="R25" s="36"/>
      <c r="S25" s="36"/>
      <c r="T25" s="36"/>
      <c r="U25" s="36"/>
      <c r="V25" s="36"/>
      <c r="W25" s="36"/>
      <c r="X25" s="36"/>
      <c r="Y25" s="36"/>
      <c r="Z25" s="38"/>
      <c r="AM25" s="6"/>
      <c r="BH25" s="2"/>
      <c r="BI25" s="2"/>
      <c r="BJ25" s="2"/>
      <c r="BK25" s="2"/>
      <c r="BL25" s="2"/>
      <c r="BM25" s="2"/>
      <c r="BN25" s="2"/>
      <c r="BO25" s="2"/>
      <c r="BP25" s="2"/>
    </row>
    <row r="26" spans="1:68" s="3" customFormat="1">
      <c r="A26" s="2"/>
      <c r="B26" s="31"/>
      <c r="C26" s="37"/>
      <c r="D26" s="32"/>
      <c r="E26" s="37"/>
      <c r="F26" s="37"/>
      <c r="G26" s="36"/>
      <c r="H26" s="36"/>
      <c r="I26" s="36"/>
      <c r="J26" s="36"/>
      <c r="K26" s="36"/>
      <c r="L26" s="37"/>
      <c r="M26" s="36"/>
      <c r="N26" s="36"/>
      <c r="O26" s="36"/>
      <c r="P26" s="36"/>
      <c r="Q26" s="36"/>
      <c r="R26" s="36"/>
      <c r="S26" s="36"/>
      <c r="T26" s="36"/>
      <c r="U26" s="36"/>
      <c r="V26" s="36"/>
      <c r="W26" s="36"/>
      <c r="X26" s="36"/>
      <c r="Y26" s="36"/>
      <c r="Z26" s="38"/>
      <c r="AM26" s="6"/>
      <c r="BH26" s="2"/>
      <c r="BI26" s="2"/>
      <c r="BJ26" s="2"/>
      <c r="BK26" s="2"/>
      <c r="BL26" s="2"/>
      <c r="BM26" s="2"/>
      <c r="BN26" s="2"/>
      <c r="BO26" s="2"/>
      <c r="BP26" s="2"/>
    </row>
    <row r="27" spans="1:68" s="3" customFormat="1">
      <c r="A27" s="2"/>
      <c r="B27" s="31"/>
      <c r="C27" s="37"/>
      <c r="D27" s="32"/>
      <c r="E27" s="37"/>
      <c r="F27" s="37"/>
      <c r="G27" s="36"/>
      <c r="H27" s="36"/>
      <c r="I27" s="36"/>
      <c r="J27" s="36"/>
      <c r="K27" s="36"/>
      <c r="L27" s="37"/>
      <c r="M27" s="36"/>
      <c r="N27" s="36"/>
      <c r="O27" s="36"/>
      <c r="P27" s="36"/>
      <c r="Q27" s="36"/>
      <c r="R27" s="36"/>
      <c r="S27" s="36"/>
      <c r="T27" s="36"/>
      <c r="U27" s="36"/>
      <c r="V27" s="36"/>
      <c r="W27" s="36"/>
      <c r="X27" s="36"/>
      <c r="Y27" s="36"/>
      <c r="Z27" s="38"/>
      <c r="AM27" s="6"/>
      <c r="BH27" s="2"/>
      <c r="BI27" s="2"/>
      <c r="BJ27" s="2"/>
      <c r="BK27" s="2"/>
      <c r="BL27" s="2"/>
      <c r="BM27" s="2"/>
      <c r="BN27" s="2"/>
      <c r="BO27" s="2"/>
      <c r="BP27" s="2"/>
    </row>
    <row r="28" spans="1:68" s="3" customFormat="1" ht="15.75" thickBot="1">
      <c r="A28" s="2"/>
      <c r="B28" s="31"/>
      <c r="C28" s="37"/>
      <c r="D28" s="32"/>
      <c r="E28" s="37"/>
      <c r="F28" s="37"/>
      <c r="G28" s="36"/>
      <c r="H28" s="36"/>
      <c r="I28" s="36"/>
      <c r="J28" s="36"/>
      <c r="K28" s="36"/>
      <c r="L28" s="37"/>
      <c r="M28" s="36"/>
      <c r="N28" s="36"/>
      <c r="O28" s="36"/>
      <c r="P28" s="36"/>
      <c r="Q28" s="36"/>
      <c r="R28" s="36"/>
      <c r="S28" s="36"/>
      <c r="T28" s="36"/>
      <c r="U28" s="36"/>
      <c r="V28" s="36"/>
      <c r="W28" s="36"/>
      <c r="X28" s="36"/>
      <c r="Y28" s="36"/>
      <c r="Z28" s="40"/>
      <c r="AM28" s="6"/>
      <c r="BH28" s="2"/>
      <c r="BI28" s="2"/>
      <c r="BJ28" s="2"/>
      <c r="BK28" s="2"/>
      <c r="BL28" s="2"/>
      <c r="BM28" s="2"/>
      <c r="BN28" s="2"/>
      <c r="BO28" s="2"/>
      <c r="BP28" s="2"/>
    </row>
    <row r="29" spans="1:68" s="3" customFormat="1" ht="15">
      <c r="A29" s="2"/>
      <c r="B29" s="31"/>
      <c r="C29" s="231" t="s">
        <v>324</v>
      </c>
      <c r="D29" s="32" t="s">
        <v>248</v>
      </c>
      <c r="E29" s="35"/>
      <c r="F29" s="35"/>
      <c r="G29" s="33"/>
      <c r="H29" s="35"/>
      <c r="I29" s="35"/>
      <c r="J29" s="35"/>
      <c r="K29" s="35"/>
      <c r="L29" s="35"/>
      <c r="M29" s="35"/>
      <c r="N29" s="35"/>
      <c r="O29" s="35"/>
      <c r="P29" s="35"/>
      <c r="Q29" s="35"/>
      <c r="R29" s="35"/>
      <c r="S29" s="35"/>
      <c r="T29" s="35"/>
      <c r="U29" s="35"/>
      <c r="V29" s="35"/>
      <c r="W29" s="35"/>
      <c r="X29" s="35"/>
      <c r="Y29" s="35"/>
      <c r="Z29" s="40"/>
      <c r="AM29" s="6"/>
      <c r="BH29" s="2"/>
      <c r="BI29" s="2"/>
      <c r="BJ29" s="2"/>
      <c r="BK29" s="2"/>
      <c r="BL29" s="2"/>
      <c r="BM29" s="2"/>
      <c r="BN29" s="2"/>
      <c r="BO29" s="2"/>
      <c r="BP29" s="2"/>
    </row>
    <row r="30" spans="1:68" s="3" customFormat="1" ht="15">
      <c r="A30" s="2"/>
      <c r="B30" s="31"/>
      <c r="C30" s="232"/>
      <c r="D30" s="32" t="s">
        <v>44</v>
      </c>
      <c r="E30" s="234" t="s">
        <v>325</v>
      </c>
      <c r="F30" s="235"/>
      <c r="G30" s="235"/>
      <c r="H30" s="235"/>
      <c r="I30" s="235"/>
      <c r="J30" s="235"/>
      <c r="K30" s="235"/>
      <c r="L30" s="235"/>
      <c r="M30" s="235"/>
      <c r="N30" s="235"/>
      <c r="O30" s="235"/>
      <c r="P30" s="235"/>
      <c r="Q30" s="235"/>
      <c r="R30" s="235"/>
      <c r="S30" s="235"/>
      <c r="T30" s="235"/>
      <c r="U30" s="235"/>
      <c r="V30" s="235"/>
      <c r="W30" s="235"/>
      <c r="X30" s="235"/>
      <c r="Y30" s="236"/>
      <c r="Z30" s="40"/>
      <c r="AM30" s="6"/>
      <c r="BH30" s="2"/>
      <c r="BI30" s="2"/>
      <c r="BJ30" s="2"/>
      <c r="BK30" s="2"/>
      <c r="BL30" s="2"/>
      <c r="BM30" s="2"/>
      <c r="BN30" s="2"/>
      <c r="BO30" s="2"/>
      <c r="BP30" s="2"/>
    </row>
    <row r="31" spans="1:68" s="3" customFormat="1" ht="60">
      <c r="A31" s="2"/>
      <c r="B31" s="31"/>
      <c r="C31" s="232"/>
      <c r="D31" s="32" t="s">
        <v>65</v>
      </c>
      <c r="E31" s="41" t="s">
        <v>326</v>
      </c>
      <c r="F31" s="41" t="s">
        <v>327</v>
      </c>
      <c r="G31" s="41" t="s">
        <v>328</v>
      </c>
      <c r="H31" s="41" t="s">
        <v>329</v>
      </c>
      <c r="I31" s="41" t="s">
        <v>330</v>
      </c>
      <c r="J31" s="41" t="s">
        <v>331</v>
      </c>
      <c r="K31" s="41" t="s">
        <v>332</v>
      </c>
      <c r="L31" s="41" t="s">
        <v>333</v>
      </c>
      <c r="M31" s="41" t="s">
        <v>334</v>
      </c>
      <c r="N31" s="41" t="s">
        <v>335</v>
      </c>
      <c r="O31" s="41" t="s">
        <v>336</v>
      </c>
      <c r="P31" s="41" t="s">
        <v>337</v>
      </c>
      <c r="Q31" s="41" t="s">
        <v>338</v>
      </c>
      <c r="R31" s="41" t="s">
        <v>339</v>
      </c>
      <c r="S31" s="41" t="s">
        <v>340</v>
      </c>
      <c r="T31" s="41" t="s">
        <v>341</v>
      </c>
      <c r="U31" s="41" t="s">
        <v>342</v>
      </c>
      <c r="V31" s="41" t="s">
        <v>343</v>
      </c>
      <c r="W31" s="41" t="s">
        <v>344</v>
      </c>
      <c r="X31" s="41" t="s">
        <v>345</v>
      </c>
      <c r="Y31" s="41" t="s">
        <v>346</v>
      </c>
      <c r="Z31" s="40"/>
      <c r="AM31" s="6"/>
      <c r="BH31" s="2"/>
      <c r="BI31" s="2"/>
      <c r="BJ31" s="2"/>
      <c r="BK31" s="2"/>
      <c r="BL31" s="2"/>
      <c r="BM31" s="2"/>
      <c r="BN31" s="2"/>
      <c r="BO31" s="2"/>
      <c r="BP31" s="2"/>
    </row>
    <row r="32" spans="1:68" s="3" customFormat="1" ht="15.75" thickBot="1">
      <c r="A32" s="2"/>
      <c r="B32" s="31"/>
      <c r="C32" s="233"/>
      <c r="D32" s="32" t="s">
        <v>77</v>
      </c>
      <c r="E32" s="37"/>
      <c r="F32" s="37"/>
      <c r="G32" s="36"/>
      <c r="H32" s="36"/>
      <c r="I32" s="36"/>
      <c r="J32" s="36"/>
      <c r="K32" s="36"/>
      <c r="L32" s="37"/>
      <c r="M32" s="36"/>
      <c r="N32" s="36"/>
      <c r="O32" s="36"/>
      <c r="P32" s="36"/>
      <c r="Q32" s="36"/>
      <c r="R32" s="36"/>
      <c r="S32" s="36"/>
      <c r="T32" s="36"/>
      <c r="U32" s="36"/>
      <c r="V32" s="36"/>
      <c r="W32" s="36"/>
      <c r="X32" s="36"/>
      <c r="Y32" s="36"/>
      <c r="Z32" s="40"/>
      <c r="AM32" s="6"/>
      <c r="BH32" s="2"/>
      <c r="BI32" s="2"/>
      <c r="BJ32" s="2"/>
      <c r="BK32" s="2"/>
      <c r="BL32" s="2"/>
      <c r="BM32" s="2"/>
      <c r="BN32" s="2"/>
      <c r="BO32" s="2"/>
      <c r="BP32" s="2"/>
    </row>
    <row r="33" spans="1:68" s="3" customFormat="1" ht="15" thickBot="1">
      <c r="A33" s="2"/>
      <c r="B33" s="42"/>
      <c r="C33" s="43"/>
      <c r="D33" s="44"/>
      <c r="E33" s="43"/>
      <c r="F33" s="43"/>
      <c r="G33" s="45"/>
      <c r="H33" s="45"/>
      <c r="I33" s="45"/>
      <c r="J33" s="45"/>
      <c r="K33" s="45"/>
      <c r="L33" s="43"/>
      <c r="M33" s="45"/>
      <c r="N33" s="45"/>
      <c r="O33" s="45"/>
      <c r="P33" s="45"/>
      <c r="Q33" s="45"/>
      <c r="R33" s="45"/>
      <c r="S33" s="45"/>
      <c r="T33" s="45"/>
      <c r="U33" s="45"/>
      <c r="V33" s="45"/>
      <c r="W33" s="45"/>
      <c r="X33" s="45"/>
      <c r="Y33" s="45"/>
      <c r="Z33" s="46"/>
      <c r="AM33" s="6"/>
      <c r="BH33" s="2"/>
      <c r="BI33" s="2"/>
      <c r="BJ33" s="2"/>
      <c r="BK33" s="2"/>
      <c r="BL33" s="2"/>
      <c r="BM33" s="2"/>
      <c r="BN33" s="2"/>
      <c r="BO33" s="2"/>
      <c r="BP33" s="2"/>
    </row>
  </sheetData>
  <mergeCells count="10">
    <mergeCell ref="C3:C6"/>
    <mergeCell ref="E4:AA4"/>
    <mergeCell ref="C29:C32"/>
    <mergeCell ref="E30:Y30"/>
    <mergeCell ref="C9:C12"/>
    <mergeCell ref="E10:O10"/>
    <mergeCell ref="C15:C18"/>
    <mergeCell ref="E16:X16"/>
    <mergeCell ref="C21:C24"/>
    <mergeCell ref="E22:I22"/>
  </mergeCells>
  <dataValidations count="1">
    <dataValidation type="list" allowBlank="1" showInputMessage="1" showErrorMessage="1" sqref="Y5" xr:uid="{BB17B511-4678-40FB-8015-0425161EF77D}">
      <formula1>#REF!</formula1>
    </dataValidation>
  </dataValidations>
  <pageMargins left="0.25" right="0.25" top="0.75" bottom="0.75" header="0.3" footer="0.3"/>
  <pageSetup paperSize="8" scale="26" fitToHeight="0" orientation="landscape" r:id="rId1"/>
  <headerFooter>
    <oddFooter>&amp;CAir Products Internal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PDocument" ma:contentTypeID="0x010100054E53FEE9F44F4182A821FC53344EEC000270A82F070A7C45A81CD0F012840DD5" ma:contentTypeVersion="16" ma:contentTypeDescription="Create a new document." ma:contentTypeScope="" ma:versionID="93b8d0731695ad74414222a68d580056">
  <xsd:schema xmlns:xsd="http://www.w3.org/2001/XMLSchema" xmlns:xs="http://www.w3.org/2001/XMLSchema" xmlns:p="http://schemas.microsoft.com/office/2006/metadata/properties" xmlns:ns1="http://schemas.microsoft.com/sharepoint/v3" xmlns:ns3="19c615bb-f1b5-4fd8-afe6-d7fd0a40fe0e" xmlns:ns4="eebe6b94-a057-4537-8180-ecbc18edce1c" xmlns:ns5="51c83572-7627-4965-afa0-0bb0685c6df5" targetNamespace="http://schemas.microsoft.com/office/2006/metadata/properties" ma:root="true" ma:fieldsID="d2d6ee843c48b0792e6db8da9d8adf89" ns1:_="" ns3:_="" ns4:_="" ns5:_="">
    <xsd:import namespace="http://schemas.microsoft.com/sharepoint/v3"/>
    <xsd:import namespace="19c615bb-f1b5-4fd8-afe6-d7fd0a40fe0e"/>
    <xsd:import namespace="eebe6b94-a057-4537-8180-ecbc18edce1c"/>
    <xsd:import namespace="51c83572-7627-4965-afa0-0bb0685c6df5"/>
    <xsd:element name="properties">
      <xsd:complexType>
        <xsd:sequence>
          <xsd:element name="documentManagement">
            <xsd:complexType>
              <xsd:all>
                <xsd:element ref="ns1:APDescription" minOccurs="0"/>
                <xsd:element ref="ns1:Language" minOccurs="0"/>
                <xsd:element ref="ns1:Inactive" minOccurs="0"/>
                <xsd:element ref="ns3:bed14299afe04c759e0492e3d8b39a18" minOccurs="0"/>
                <xsd:element ref="ns3:TaxCatchAll" minOccurs="0"/>
                <xsd:element ref="ns3:TaxCatchAllLabel" minOccurs="0"/>
                <xsd:element ref="ns3:ec9c375365794d47bc6f589df1cdff2b" minOccurs="0"/>
                <xsd:element ref="ns1:InfoClass"/>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5:SharedWithUsers" minOccurs="0"/>
                <xsd:element ref="ns5:SharedWithDetails"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PDescription" ma:index="3" nillable="true" ma:displayName="Description" ma:description="Text entered ranks higher in search results (seperate phrases or keywords with commas)" ma:internalName="APDescription">
      <xsd:simpleType>
        <xsd:restriction base="dms:Note">
          <xsd:maxLength value="255"/>
        </xsd:restriction>
      </xsd:simpleType>
    </xsd:element>
    <xsd:element name="Language" ma:index="4"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element name="Inactive" ma:index="5" nillable="true" ma:displayName="Inactive?" ma:description="Click checkbox to hide the document in views that show active documents." ma:internalName="Inactive">
      <xsd:simpleType>
        <xsd:restriction base="dms:Boolean"/>
      </xsd:simpleType>
    </xsd:element>
    <xsd:element name="InfoClass" ma:index="18" ma:displayName="Information Classification" ma:default="Air Products Internal Use Only" ma:description="" ma:internalName="InfoClass" ma:readOnly="false">
      <xsd:simpleType>
        <xsd:restriction base="dms:Choice">
          <xsd:enumeration value="Air Products Confidential"/>
          <xsd:enumeration value="Air Products Internal Use Only"/>
          <xsd:enumeration value="Air Products Public"/>
          <xsd:enumeration value="Air Products Confidential–Restricted (Government)"/>
        </xsd:restriction>
      </xsd:simpleType>
    </xsd:element>
  </xsd:schema>
  <xsd:schema xmlns:xsd="http://www.w3.org/2001/XMLSchema" xmlns:xs="http://www.w3.org/2001/XMLSchema" xmlns:dms="http://schemas.microsoft.com/office/2006/documentManagement/types" xmlns:pc="http://schemas.microsoft.com/office/infopath/2007/PartnerControls" targetNamespace="19c615bb-f1b5-4fd8-afe6-d7fd0a40fe0e" elementFormDefault="qualified">
    <xsd:import namespace="http://schemas.microsoft.com/office/2006/documentManagement/types"/>
    <xsd:import namespace="http://schemas.microsoft.com/office/infopath/2007/PartnerControls"/>
    <xsd:element name="bed14299afe04c759e0492e3d8b39a18" ma:index="11" nillable="true" ma:taxonomy="true" ma:internalName="bed14299afe04c759e0492e3d8b39a18" ma:taxonomyFieldName="InformationCode" ma:displayName="Information Code" ma:fieldId="{bed14299-afe0-4c75-9e04-92e3d8b39a18}" ma:sspId="b46f4862-7720-4532-82e6-3b4915d102c3" ma:termSetId="573072a2-be29-4e29-9515-d0148c40a033"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b2083a2b-ea79-4b5c-b22f-9053640808bf}" ma:internalName="TaxCatchAll" ma:showField="CatchAllData" ma:web="51c83572-7627-4965-afa0-0bb0685c6df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b2083a2b-ea79-4b5c-b22f-9053640808bf}" ma:internalName="TaxCatchAllLabel" ma:readOnly="true" ma:showField="CatchAllDataLabel" ma:web="51c83572-7627-4965-afa0-0bb0685c6df5">
      <xsd:complexType>
        <xsd:complexContent>
          <xsd:extension base="dms:MultiChoiceLookup">
            <xsd:sequence>
              <xsd:element name="Value" type="dms:Lookup" maxOccurs="unbounded" minOccurs="0" nillable="true"/>
            </xsd:sequence>
          </xsd:extension>
        </xsd:complexContent>
      </xsd:complexType>
    </xsd:element>
    <xsd:element name="ec9c375365794d47bc6f589df1cdff2b" ma:index="15" nillable="true" ma:taxonomy="true" ma:internalName="ec9c375365794d47bc6f589df1cdff2b" ma:taxonomyFieldName="LifeCycleStage" ma:displayName="Life Cycle Stage" ma:default="57;#WIP|7d43ee8b-f9ea-44fc-8cc2-61f263e34823" ma:fieldId="{ec9c3753-6579-4d47-bc6f-589df1cdff2b}" ma:sspId="b46f4862-7720-4532-82e6-3b4915d102c3" ma:termSetId="28dbd4a6-7067-4098-8b18-76895334a94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be6b94-a057-4537-8180-ecbc18edce1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LengthInSeconds" ma:index="3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c83572-7627-4965-afa0-0bb0685c6df5"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6f4862-7720-4532-82e6-3b4915d102c3" ContentTypeId="0x010100054E53FEE9F44F4182A821FC53344EEC" PreviousValue="false"/>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bed14299afe04c759e0492e3d8b39a18 xmlns="19c615bb-f1b5-4fd8-afe6-d7fd0a40fe0e">
      <Terms xmlns="http://schemas.microsoft.com/office/infopath/2007/PartnerControls"/>
    </bed14299afe04c759e0492e3d8b39a18>
    <TaxCatchAll xmlns="19c615bb-f1b5-4fd8-afe6-d7fd0a40fe0e">
      <Value>1</Value>
    </TaxCatchAll>
    <ec9c375365794d47bc6f589df1cdff2b xmlns="19c615bb-f1b5-4fd8-afe6-d7fd0a40fe0e">
      <Terms xmlns="http://schemas.microsoft.com/office/infopath/2007/PartnerControls">
        <TermInfo xmlns="http://schemas.microsoft.com/office/infopath/2007/PartnerControls">
          <TermName xmlns="http://schemas.microsoft.com/office/infopath/2007/PartnerControls">WIP</TermName>
          <TermId xmlns="http://schemas.microsoft.com/office/infopath/2007/PartnerControls">7d43ee8b-f9ea-44fc-8cc2-61f263e34823</TermId>
        </TermInfo>
      </Terms>
    </ec9c375365794d47bc6f589df1cdff2b>
    <InfoClass xmlns="http://schemas.microsoft.com/sharepoint/v3">Air Products Internal Use Only</InfoClass>
    <Inactive xmlns="http://schemas.microsoft.com/sharepoint/v3" xsi:nil="true"/>
    <APDescription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6384E7-4850-47BD-A210-79AD138B7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c615bb-f1b5-4fd8-afe6-d7fd0a40fe0e"/>
    <ds:schemaRef ds:uri="eebe6b94-a057-4537-8180-ecbc18edce1c"/>
    <ds:schemaRef ds:uri="51c83572-7627-4965-afa0-0bb0685c6d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5B50B7-5B6F-47D7-B883-C417BA6778D2}">
  <ds:schemaRefs>
    <ds:schemaRef ds:uri="Microsoft.SharePoint.Taxonomy.ContentTypeSync"/>
  </ds:schemaRefs>
</ds:datastoreItem>
</file>

<file path=customXml/itemProps3.xml><?xml version="1.0" encoding="utf-8"?>
<ds:datastoreItem xmlns:ds="http://schemas.openxmlformats.org/officeDocument/2006/customXml" ds:itemID="{F3BE23EC-9B8B-45AF-9F9D-75D1EBADF8CF}">
  <ds:schemaRefs>
    <ds:schemaRef ds:uri="http://schemas.microsoft.com/sharepoint/v3"/>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51c83572-7627-4965-afa0-0bb0685c6df5"/>
    <ds:schemaRef ds:uri="http://schemas.microsoft.com/office/infopath/2007/PartnerControls"/>
    <ds:schemaRef ds:uri="eebe6b94-a057-4537-8180-ecbc18edce1c"/>
    <ds:schemaRef ds:uri="19c615bb-f1b5-4fd8-afe6-d7fd0a40fe0e"/>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431F8049-A17C-4DD5-834F-14B9CBDF38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MVP</vt:lpstr>
      <vt:lpstr>UoS + Equipment List</vt:lpstr>
      <vt:lpstr>Front Sheet</vt:lpstr>
      <vt:lpstr>Equipment List</vt:lpstr>
      <vt:lpstr>Feedback</vt:lpstr>
      <vt:lpstr>Drop downs</vt:lpstr>
      <vt:lpstr>Other Templates</vt:lpstr>
      <vt:lpstr>'Front Sheet'!Print_Area</vt:lpstr>
      <vt:lpstr>'Other Templates'!Print_Area</vt:lpstr>
      <vt:lpstr>'UoS + Equipment List'!Print_Area</vt:lpstr>
      <vt:lpstr>'Equipment List'!Print_Titles</vt:lpstr>
      <vt:lpstr>'Front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Bhavani,Vinod Kumar Singh</dc:creator>
  <cp:keywords/>
  <dc:description/>
  <cp:lastModifiedBy>Shriwastava,Ajit Kumar</cp:lastModifiedBy>
  <cp:revision/>
  <cp:lastPrinted>2024-07-04T11:24:32Z</cp:lastPrinted>
  <dcterms:created xsi:type="dcterms:W3CDTF">2015-06-05T18:17:20Z</dcterms:created>
  <dcterms:modified xsi:type="dcterms:W3CDTF">2024-07-04T11:24:32Z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0x010100054E53FEE9F44F4182A821FC53344EEC000270A82F070A7C45A81CD0F012840DD5</vt:lpwstr>
  </property>
  <property fmtid="{D5CDD505-2E9C-101B-9397-08002B2CF9AE}" pid="3" name="LifeCycleStage">
    <vt:lpwstr>1;#WIP|7d43ee8b-f9ea-44fc-8cc2-61f263e34823</vt:lpwstr>
  </property>
  <property fmtid="{D5CDD505-2E9C-101B-9397-08002B2CF9AE}" pid="4" name="InformationCode">
    <vt:lpwstr/>
  </property>
  <property fmtid="{D5CDD505-2E9C-101B-9397-08002B2CF9AE}" pid="5" name="3rdPartyDocReleasePurpose">
    <vt:lpwstr> </vt:lpwstr>
  </property>
  <property fmtid="{D5CDD505-2E9C-101B-9397-08002B2CF9AE}" pid="6" name="3rdPartyDocRev">
    <vt:lpwstr> </vt:lpwstr>
  </property>
  <property fmtid="{D5CDD505-2E9C-101B-9397-08002B2CF9AE}" pid="7" name="ApprovalStatus">
    <vt:lpwstr>In Progress</vt:lpwstr>
  </property>
  <property fmtid="{D5CDD505-2E9C-101B-9397-08002B2CF9AE}" pid="8" name="ApprovedBy">
    <vt:lpwstr> </vt:lpwstr>
  </property>
  <property fmtid="{D5CDD505-2E9C-101B-9397-08002B2CF9AE}" pid="9" name="CheckedBy">
    <vt:lpwstr> </vt:lpwstr>
  </property>
  <property fmtid="{D5CDD505-2E9C-101B-9397-08002B2CF9AE}" pid="10" name="ClientDocNumber">
    <vt:lpwstr> </vt:lpwstr>
  </property>
  <property fmtid="{D5CDD505-2E9C-101B-9397-08002B2CF9AE}" pid="11" name="ClientDocReleasePurpose">
    <vt:lpwstr> </vt:lpwstr>
  </property>
  <property fmtid="{D5CDD505-2E9C-101B-9397-08002B2CF9AE}" pid="12" name="ClientRevNumber">
    <vt:lpwstr> </vt:lpwstr>
  </property>
  <property fmtid="{D5CDD505-2E9C-101B-9397-08002B2CF9AE}" pid="13" name="ConstructionWorkPackage(CWP)">
    <vt:lpwstr> </vt:lpwstr>
  </property>
  <property fmtid="{D5CDD505-2E9C-101B-9397-08002B2CF9AE}" pid="14" name="DocNumber">
    <vt:lpwstr>30011149-BID-4L201-001</vt:lpwstr>
  </property>
  <property fmtid="{D5CDD505-2E9C-101B-9397-08002B2CF9AE}" pid="15" name="DocTitle">
    <vt:lpwstr>USSK OA30 DECARB EQUIPMENT LIST</vt:lpwstr>
  </property>
  <property fmtid="{D5CDD505-2E9C-101B-9397-08002B2CF9AE}" pid="16" name="DynamicSpecifier">
    <vt:lpwstr> </vt:lpwstr>
  </property>
  <property fmtid="{D5CDD505-2E9C-101B-9397-08002B2CF9AE}" pid="17" name="EngineeringWorkPackage(EWP)">
    <vt:lpwstr> </vt:lpwstr>
  </property>
  <property fmtid="{D5CDD505-2E9C-101B-9397-08002B2CF9AE}" pid="18" name="EquipmentTag">
    <vt:lpwstr> </vt:lpwstr>
  </property>
  <property fmtid="{D5CDD505-2E9C-101B-9397-08002B2CF9AE}" pid="19" name="EquipmentTagDescription">
    <vt:lpwstr> </vt:lpwstr>
  </property>
  <property fmtid="{D5CDD505-2E9C-101B-9397-08002B2CF9AE}" pid="20" name="InformaionClassification">
    <vt:lpwstr>AP Internal Use Only</vt:lpwstr>
  </property>
  <property fmtid="{D5CDD505-2E9C-101B-9397-08002B2CF9AE}" pid="21" name="OrganisationCode">
    <vt:lpwstr>AP</vt:lpwstr>
  </property>
  <property fmtid="{D5CDD505-2E9C-101B-9397-08002B2CF9AE}" pid="22" name="Originator">
    <vt:lpwstr> </vt:lpwstr>
  </property>
  <property fmtid="{D5CDD505-2E9C-101B-9397-08002B2CF9AE}" pid="23" name="PODate">
    <vt:lpwstr> </vt:lpwstr>
  </property>
  <property fmtid="{D5CDD505-2E9C-101B-9397-08002B2CF9AE}" pid="24" name="PONumber">
    <vt:lpwstr> </vt:lpwstr>
  </property>
  <property fmtid="{D5CDD505-2E9C-101B-9397-08002B2CF9AE}" pid="25" name="Project Name">
    <vt:lpwstr>USSK - Kosice Slovakia</vt:lpwstr>
  </property>
  <property fmtid="{D5CDD505-2E9C-101B-9397-08002B2CF9AE}" pid="26" name="Project Number">
    <vt:lpwstr>30011149</vt:lpwstr>
  </property>
  <property fmtid="{D5CDD505-2E9C-101B-9397-08002B2CF9AE}" pid="27" name="ReleasePurpose">
    <vt:lpwstr>PRE</vt:lpwstr>
  </property>
  <property fmtid="{D5CDD505-2E9C-101B-9397-08002B2CF9AE}" pid="28" name="ReleasePurposeDescription">
    <vt:lpwstr>Preliminary</vt:lpwstr>
  </property>
  <property fmtid="{D5CDD505-2E9C-101B-9397-08002B2CF9AE}" pid="29" name="RequisitionID">
    <vt:lpwstr> </vt:lpwstr>
  </property>
  <property fmtid="{D5CDD505-2E9C-101B-9397-08002B2CF9AE}" pid="30" name="Rev">
    <vt:lpwstr>P2</vt:lpwstr>
  </property>
  <property fmtid="{D5CDD505-2E9C-101B-9397-08002B2CF9AE}" pid="31" name="RevBy">
    <vt:lpwstr>Oheen  Hossain (HOSSAIO)</vt:lpwstr>
  </property>
  <property fmtid="{D5CDD505-2E9C-101B-9397-08002B2CF9AE}" pid="32" name="RevDate">
    <vt:lpwstr>15-Feb-22</vt:lpwstr>
  </property>
  <property fmtid="{D5CDD505-2E9C-101B-9397-08002B2CF9AE}" pid="33" name="ShtNumber">
    <vt:lpwstr>001</vt:lpwstr>
  </property>
  <property fmtid="{D5CDD505-2E9C-101B-9397-08002B2CF9AE}" pid="34" name="SupplierSAPID">
    <vt:lpwstr> </vt:lpwstr>
  </property>
  <property fmtid="{D5CDD505-2E9C-101B-9397-08002B2CF9AE}" pid="35" name="VDRCodes&amp;Descriptions">
    <vt:lpwstr> </vt:lpwstr>
  </property>
</Properties>
</file>